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\EVIDENCE\22_Všestary_aktivní zona\"/>
    </mc:Choice>
  </mc:AlternateContent>
  <bookViews>
    <workbookView xWindow="0" yWindow="0" windowWidth="0" windowHeight="0"/>
  </bookViews>
  <sheets>
    <sheet name="Rekapitulace stavby" sheetId="1" r:id="rId1"/>
    <sheet name="SO 101 - Sanace AZ v ul. ..." sheetId="2" r:id="rId2"/>
    <sheet name="SO 102 -  Sanace AZ v ul.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Sanace AZ v ul. ...'!$C$86:$K$148</definedName>
    <definedName name="_xlnm.Print_Area" localSheetId="1">'SO 101 - Sanace AZ v ul. ...'!$C$74:$K$148</definedName>
    <definedName name="_xlnm.Print_Titles" localSheetId="1">'SO 101 - Sanace AZ v ul. ...'!$86:$86</definedName>
    <definedName name="_xlnm._FilterDatabase" localSheetId="2" hidden="1">'SO 102 -  Sanace AZ v ul....'!$C$86:$K$172</definedName>
    <definedName name="_xlnm.Print_Area" localSheetId="2">'SO 102 -  Sanace AZ v ul....'!$C$74:$K$172</definedName>
    <definedName name="_xlnm.Print_Titles" localSheetId="2">'SO 102 -  Sanace AZ v ul....'!$86:$86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70"/>
  <c r="BH170"/>
  <c r="BG170"/>
  <c r="BF170"/>
  <c r="T170"/>
  <c r="T169"/>
  <c r="T168"/>
  <c r="R170"/>
  <c r="R169"/>
  <c r="R168"/>
  <c r="P170"/>
  <c r="P169"/>
  <c r="P168"/>
  <c r="BI166"/>
  <c r="BH166"/>
  <c r="BG166"/>
  <c r="BF166"/>
  <c r="T166"/>
  <c r="T165"/>
  <c r="R166"/>
  <c r="R165"/>
  <c r="P166"/>
  <c r="P165"/>
  <c r="BI162"/>
  <c r="BH162"/>
  <c r="BG162"/>
  <c r="BF162"/>
  <c r="T162"/>
  <c r="R162"/>
  <c r="P162"/>
  <c r="BI159"/>
  <c r="BH159"/>
  <c r="BG159"/>
  <c r="BF159"/>
  <c r="T159"/>
  <c r="R159"/>
  <c r="P159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F81"/>
  <c r="E79"/>
  <c r="F52"/>
  <c r="E50"/>
  <c r="J24"/>
  <c r="E24"/>
  <c r="J55"/>
  <c r="J23"/>
  <c r="J21"/>
  <c r="E21"/>
  <c r="J83"/>
  <c r="J20"/>
  <c r="J18"/>
  <c r="E18"/>
  <c r="F55"/>
  <c r="J17"/>
  <c r="J15"/>
  <c r="E15"/>
  <c r="F54"/>
  <c r="J14"/>
  <c r="J12"/>
  <c r="J81"/>
  <c r="E7"/>
  <c r="E77"/>
  <c i="2" r="J37"/>
  <c r="J36"/>
  <c i="1" r="AY55"/>
  <c i="2" r="J35"/>
  <c i="1" r="AX55"/>
  <c i="2" r="BI146"/>
  <c r="BH146"/>
  <c r="BG146"/>
  <c r="BF146"/>
  <c r="T146"/>
  <c r="T145"/>
  <c r="T144"/>
  <c r="R146"/>
  <c r="R145"/>
  <c r="R144"/>
  <c r="P146"/>
  <c r="P145"/>
  <c r="P144"/>
  <c r="BI142"/>
  <c r="BH142"/>
  <c r="BG142"/>
  <c r="BF142"/>
  <c r="T142"/>
  <c r="T141"/>
  <c r="R142"/>
  <c r="R141"/>
  <c r="P142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T122"/>
  <c r="R123"/>
  <c r="R122"/>
  <c r="P123"/>
  <c r="P12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0"/>
  <c r="BH90"/>
  <c r="BG90"/>
  <c r="BF90"/>
  <c r="T90"/>
  <c r="R90"/>
  <c r="P90"/>
  <c r="F81"/>
  <c r="E79"/>
  <c r="F52"/>
  <c r="E50"/>
  <c r="J24"/>
  <c r="E24"/>
  <c r="J84"/>
  <c r="J23"/>
  <c r="J21"/>
  <c r="E21"/>
  <c r="J54"/>
  <c r="J20"/>
  <c r="J18"/>
  <c r="E18"/>
  <c r="F84"/>
  <c r="J17"/>
  <c r="J15"/>
  <c r="E15"/>
  <c r="F54"/>
  <c r="J14"/>
  <c r="J12"/>
  <c r="J81"/>
  <c r="E7"/>
  <c r="E48"/>
  <c i="1" r="L50"/>
  <c r="AM50"/>
  <c r="AM49"/>
  <c r="L49"/>
  <c r="AM47"/>
  <c r="L47"/>
  <c r="L45"/>
  <c r="L44"/>
  <c i="2" r="F37"/>
  <c i="3" r="J159"/>
  <c r="J119"/>
  <c r="BK109"/>
  <c r="J106"/>
  <c r="J147"/>
  <c r="BK112"/>
  <c i="2" r="BK109"/>
  <c r="BK135"/>
  <c r="BK131"/>
  <c r="J112"/>
  <c i="3" r="J170"/>
  <c r="J140"/>
  <c r="J130"/>
  <c r="BK147"/>
  <c r="BK90"/>
  <c r="BK103"/>
  <c i="2" r="J146"/>
  <c r="BK99"/>
  <c r="BK90"/>
  <c r="J118"/>
  <c i="3" r="BK93"/>
  <c r="J109"/>
  <c r="J166"/>
  <c r="BK122"/>
  <c i="2" r="J123"/>
  <c r="J102"/>
  <c r="J90"/>
  <c r="BK118"/>
  <c r="J131"/>
  <c r="J105"/>
  <c r="J99"/>
  <c r="J135"/>
  <c r="BK115"/>
  <c r="BK138"/>
  <c i="3" r="BK143"/>
  <c r="BK162"/>
  <c r="J103"/>
  <c r="BK133"/>
  <c r="J116"/>
  <c i="2" r="J128"/>
  <c r="BK96"/>
  <c r="J34"/>
  <c i="3" r="BK106"/>
  <c r="J152"/>
  <c r="J143"/>
  <c r="J93"/>
  <c i="2" r="BK105"/>
  <c r="BK146"/>
  <c i="3" r="BK152"/>
  <c r="BK130"/>
  <c r="BK159"/>
  <c i="2" r="F36"/>
  <c r="BK102"/>
  <c r="J115"/>
  <c i="3" r="BK125"/>
  <c r="J90"/>
  <c r="BK97"/>
  <c i="1" r="AS54"/>
  <c i="2" r="J109"/>
  <c i="3" r="J136"/>
  <c r="BK119"/>
  <c r="BK136"/>
  <c i="2" r="J96"/>
  <c r="J138"/>
  <c i="3" r="BK116"/>
  <c r="J112"/>
  <c i="2" r="BK123"/>
  <c r="BK112"/>
  <c i="3" r="BK140"/>
  <c r="J97"/>
  <c i="2" r="BK128"/>
  <c r="F34"/>
  <c r="BK142"/>
  <c r="J142"/>
  <c i="3" r="J162"/>
  <c r="J122"/>
  <c r="J125"/>
  <c r="BK170"/>
  <c r="BK166"/>
  <c r="J133"/>
  <c i="2" r="F35"/>
  <c l="1" r="BK89"/>
  <c i="3" r="BK89"/>
  <c r="P89"/>
  <c r="T146"/>
  <c i="2" r="P89"/>
  <c r="BK134"/>
  <c r="J134"/>
  <c r="J64"/>
  <c i="3" r="R139"/>
  <c r="R129"/>
  <c i="2" r="T89"/>
  <c r="T88"/>
  <c r="T87"/>
  <c r="T127"/>
  <c r="P134"/>
  <c i="3" r="BK129"/>
  <c r="J129"/>
  <c r="J62"/>
  <c r="BK139"/>
  <c r="J139"/>
  <c r="J63"/>
  <c i="2" r="BK127"/>
  <c r="J127"/>
  <c r="J63"/>
  <c i="3" r="BK146"/>
  <c r="J146"/>
  <c r="J64"/>
  <c i="2" r="R127"/>
  <c r="T134"/>
  <c i="3" r="R89"/>
  <c r="R88"/>
  <c r="R87"/>
  <c r="P129"/>
  <c r="T129"/>
  <c r="T139"/>
  <c r="R146"/>
  <c i="2" r="R89"/>
  <c r="P127"/>
  <c r="R134"/>
  <c i="3" r="T89"/>
  <c r="T88"/>
  <c r="T87"/>
  <c r="P139"/>
  <c r="P146"/>
  <c i="2" r="BK145"/>
  <c r="BK144"/>
  <c r="J144"/>
  <c r="J66"/>
  <c r="BK141"/>
  <c r="J141"/>
  <c r="J65"/>
  <c i="3" r="BK169"/>
  <c r="J169"/>
  <c r="J67"/>
  <c i="2" r="BK122"/>
  <c r="J122"/>
  <c r="J62"/>
  <c i="3" r="BK165"/>
  <c r="J165"/>
  <c r="J65"/>
  <c r="J84"/>
  <c r="BE103"/>
  <c i="2" r="J145"/>
  <c r="J67"/>
  <c i="3" r="E48"/>
  <c r="F83"/>
  <c r="BE106"/>
  <c r="BE133"/>
  <c r="F84"/>
  <c r="BE90"/>
  <c r="BE143"/>
  <c r="BE162"/>
  <c i="2" r="J89"/>
  <c r="J61"/>
  <c i="3" r="J54"/>
  <c r="BE97"/>
  <c r="BE122"/>
  <c r="BE136"/>
  <c r="BE159"/>
  <c r="J52"/>
  <c r="BE119"/>
  <c r="BE125"/>
  <c r="BE140"/>
  <c r="BE166"/>
  <c r="BE93"/>
  <c r="BE116"/>
  <c r="BE130"/>
  <c r="BE109"/>
  <c r="BE112"/>
  <c r="BE147"/>
  <c r="BE152"/>
  <c r="BE170"/>
  <c i="1" r="BC55"/>
  <c i="2" r="BE112"/>
  <c r="BE115"/>
  <c r="BE118"/>
  <c r="BE138"/>
  <c r="BE142"/>
  <c r="BE131"/>
  <c r="BE135"/>
  <c r="BE146"/>
  <c i="1" r="AW55"/>
  <c i="2" r="J52"/>
  <c r="F55"/>
  <c r="J55"/>
  <c r="E77"/>
  <c r="F83"/>
  <c r="J83"/>
  <c r="BE90"/>
  <c r="BE96"/>
  <c r="BE99"/>
  <c r="BE102"/>
  <c r="BE123"/>
  <c r="BE105"/>
  <c r="BE109"/>
  <c r="BE128"/>
  <c i="1" r="BA55"/>
  <c r="BB55"/>
  <c r="BD55"/>
  <c i="3" r="F36"/>
  <c i="1" r="BC56"/>
  <c r="BC54"/>
  <c r="W32"/>
  <c i="3" r="F37"/>
  <c i="1" r="BD56"/>
  <c r="BD54"/>
  <c r="W33"/>
  <c i="3" r="F35"/>
  <c i="1" r="BB56"/>
  <c r="BB54"/>
  <c r="W31"/>
  <c i="3" r="F34"/>
  <c i="1" r="BA56"/>
  <c r="BA54"/>
  <c r="W30"/>
  <c i="3" r="J34"/>
  <c i="1" r="AW56"/>
  <c i="2" l="1" r="R88"/>
  <c r="R87"/>
  <c r="P88"/>
  <c r="P87"/>
  <c i="1" r="AU55"/>
  <c i="3" r="P88"/>
  <c r="P87"/>
  <c i="1" r="AU56"/>
  <c i="3" r="BK88"/>
  <c i="2" r="BK88"/>
  <c r="BK87"/>
  <c r="J87"/>
  <c r="J59"/>
  <c i="3" r="BK168"/>
  <c r="J168"/>
  <c r="J66"/>
  <c r="J89"/>
  <c r="J61"/>
  <c i="2" r="J33"/>
  <c i="1" r="AV55"/>
  <c r="AT55"/>
  <c i="3" r="J33"/>
  <c i="1" r="AV56"/>
  <c r="AT56"/>
  <c i="2" r="F33"/>
  <c i="1" r="AZ55"/>
  <c i="3" r="F33"/>
  <c i="1" r="AZ56"/>
  <c r="AW54"/>
  <c r="AK30"/>
  <c r="AX54"/>
  <c r="AY54"/>
  <c i="3" l="1" r="BK87"/>
  <c r="J87"/>
  <c i="2" r="J88"/>
  <c r="J60"/>
  <c i="3" r="J88"/>
  <c r="J60"/>
  <c r="J30"/>
  <c i="1" r="AG56"/>
  <c r="AU54"/>
  <c i="2" r="J30"/>
  <c i="1" r="AG55"/>
  <c r="AZ54"/>
  <c r="W29"/>
  <c i="3" l="1" r="J39"/>
  <c i="2" r="J39"/>
  <c i="3" r="J59"/>
  <c i="1" r="AN55"/>
  <c r="AN56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<sst xmlns="http://schemas.openxmlformats.org/spreadsheetml/2006/main">
  <si>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</si>
  <si>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</si>
  <si>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</si>
  <si>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</si>
  <si>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</si>
  <si>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{f9dfd128-e761-4c49-928b-d33ff23d3424}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</si>
  <si>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</si>
  <si>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</si>
  <si>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</si>
  <si>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</si>
  <si>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</si>
  <si>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</si>
  <si>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</si>
  <si>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</si>
  <si>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2024_0255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</si>
  <si>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</si>
  <si>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</si>
  <si>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III/1012 A III/1015 VŠESTARY, REKONSTRUKCE SILNICE - DOPLNĚNÍ ÚPRAVY AKTIVNÍ ZÓNY</t>
  </si>
  <si>
    <t>KSO:</t>
  </si>
  <si>
    <t/>
  </si>
  <si>
    <t>CC-CZ:</t>
  </si>
  <si>
    <t>Místo:</t>
  </si>
  <si>
    <t xml:space="preserve"> </t>
  </si>
  <si>
    <t>Datum:</t>
  </si>
  <si>
    <t>11. 9. 2024</t>
  </si>
  <si>
    <t>Zadavatel:</t>
  </si>
  <si>
    <t>IČ:</t>
  </si>
  <si>
    <t xml:space="preserve">obec Všestary </t>
  </si>
  <si>
    <t>DIČ:</t>
  </si>
  <si>
    <t>Uchazeč:</t>
  </si>
  <si>
    <t>Vyplň údaj</t>
  </si>
  <si>
    <t>Projektant:</t>
  </si>
  <si>
    <t>AFRY CZ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</si>
  <si>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</si>
  <si>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</si>
  <si>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</si>
  <si>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</si>
  <si>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</si>
  <si>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</si>
  <si>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</si>
  <si>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</si>
  <si>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</si>
  <si>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</si>
  <si>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</si>
  <si>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</si>
  <si>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</si>
  <si>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</si>
  <si>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</si>
  <si>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</si>
  <si>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</si>
  <si>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</si>
  <si>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</si>
  <si>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</si>
  <si>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</si>
  <si>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</si>
  <si>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</si>
  <si>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</si>
  <si>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</si>
  <si>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</si>
  <si>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</si>
  <si>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</si>
  <si>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</si>
  <si>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</si>
  <si>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</si>
  <si>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</si>
  <si>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</si>
  <si>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</si>
  <si>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</si>
  <si>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</si>
  <si>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</si>
  <si>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</si>
  <si>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</si>
  <si>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</si>
  <si>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</si>
  <si>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</si>
  <si>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</si>
  <si>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</si>
  <si>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Sanace AZ v ul. Říčanská</t>
  </si>
  <si>
    <t>STA</t>
  </si>
  <si>
    <t>1</t>
  </si>
  <si>
    <t>{7f2b95d1-2ff3-4b40-a24c-34e05a7685a6}</t>
  </si>
  <si>
    <t>2</t>
  </si>
  <si>
    <t>SO 102</t>
  </si>
  <si>
    <t xml:space="preserve"> Sanace AZ v ul. Strančická - Hrdinů</t>
  </si>
  <si>
    <t>{9bd62185-729d-4ac9-9c03-57d02814c547}</t>
  </si>
  <si>
    <t>KRYCÍ LIST SOUPISU PRACÍ</t>
  </si>
  <si>
    <t>Objekt:</t>
  </si>
  <si>
    <t>SO 101 - Sanace AZ v ul. Říčanská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</si>
  <si>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</si>
  <si>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</si>
  <si>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</si>
  <si>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</si>
  <si>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</si>
  <si>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</si>
  <si>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</si>
  <si>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</si>
  <si>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</si>
  <si>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</si>
  <si>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</si>
  <si>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</si>
  <si>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</si>
  <si>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</si>
  <si>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</si>
  <si>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</si>
  <si>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</si>
  <si>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</si>
  <si>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</si>
  <si>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</si>
  <si>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</si>
  <si>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</si>
  <si>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</si>
  <si>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</si>
  <si>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</si>
  <si>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</si>
  <si>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</si>
  <si>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</si>
  <si>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</si>
  <si>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</si>
  <si>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122252206</t>
  </si>
  <si>
    <t>Odkopávky a prokopávky nezapažené pro silnice a dálnice strojně v hornině třídy těžitelnosti I přes 1 000 do 5 000 m3</t>
  </si>
  <si>
    <t>m3</t>
  </si>
  <si>
    <t>CS ÚRS 2024 02</t>
  </si>
  <si>
    <t>4</t>
  </si>
  <si>
    <t>-455372420</t>
  </si>
  <si>
    <t>Online PSC</t>
  </si>
  <si>
    <t>https://podminky.urs.cz/item/CS_URS_2024_02/122252206</t>
  </si>
  <si>
    <t>VV</t>
  </si>
  <si>
    <t>"výkop se odveze a uloží na skládku"</t>
  </si>
  <si>
    <t xml:space="preserve">"výkop pro aktivní zónu"                      2322,00</t>
  </si>
  <si>
    <t xml:space="preserve">"ztížení vykopávky podél inž.sítí"       120,00</t>
  </si>
  <si>
    <t>Součet</t>
  </si>
  <si>
    <t>129001101</t>
  </si>
  <si>
    <t>Příplatek k cenám vykopávek za ztížení vykopávky v blízkosti podzemního vedení nebo výbušnin v horninách jakékoliv třídy</t>
  </si>
  <si>
    <t>-1695728432</t>
  </si>
  <si>
    <t>https://podminky.urs.cz/item/CS_URS_2024_02/129001101</t>
  </si>
  <si>
    <t>"ztížení vykopávky podél inž.sítí" 120,00</t>
  </si>
  <si>
    <t>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</si>
  <si>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</si>
  <si>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</si>
  <si>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1471100467</t>
  </si>
  <si>
    <t>https://podminky.urs.cz/item/CS_URS_2024_02/162751117</t>
  </si>
  <si>
    <t xml:space="preserve">"dle pol. 122252206"     2442,00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</si>
  <si>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</si>
  <si>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</si>
  <si>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-2098457627</t>
  </si>
  <si>
    <t>https://podminky.urs.cz/item/CS_URS_2024_02/162751119</t>
  </si>
  <si>
    <t xml:space="preserve">"do 20km"  2442,00*10</t>
  </si>
  <si>
    <t>5</t>
  </si>
  <si>
    <t>171201231</t>
  </si>
  <si>
    <t>Poplatek za uložení stavebního odpadu na recyklační skládce (skládkovné) zeminy a kamení zatříděného do Katalogu odpadů pod kódem 17 05 04</t>
  </si>
  <si>
    <t>t</t>
  </si>
  <si>
    <t>-665225187</t>
  </si>
  <si>
    <t>https://podminky.urs.cz/item/CS_URS_2024_02/171201231</t>
  </si>
  <si>
    <t>"předpoklad 2 t/m3"</t>
  </si>
  <si>
    <t xml:space="preserve">"dle pol. 122252206"     2442,00*2,00</t>
  </si>
  <si>
    <t>6</t>
  </si>
  <si>
    <t>171251201</t>
  </si>
  <si>
    <t>Uložení sypaniny na skládky nebo meziskládky bez hutnění s upravením uložené sypaniny do předepsaného tvaru</t>
  </si>
  <si>
    <t>-965414508</t>
  </si>
  <si>
    <t>https://podminky.urs.cz/item/CS_URS_2024_02/171251201</t>
  </si>
  <si>
    <t>7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</si>
  <si>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</si>
  <si>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</si>
  <si>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-647023456</t>
  </si>
  <si>
    <t>https://podminky.urs.cz/item/CS_URS_2024_02/175111101</t>
  </si>
  <si>
    <t xml:space="preserve">"obsyp potrubí inž.sítí"  120,00</t>
  </si>
  <si>
    <t>8</t>
  </si>
  <si>
    <t>M</t>
  </si>
  <si>
    <t>58331351</t>
  </si>
  <si>
    <t>kamenivo těžené drobné frakce 0/4</t>
  </si>
  <si>
    <t>773065567</t>
  </si>
  <si>
    <t>120,00</t>
  </si>
  <si>
    <t>120*2 'Přepočtené koeficientem množství</t>
  </si>
  <si>
    <t>9</t>
  </si>
  <si>
    <t>181152302</t>
  </si>
  <si>
    <t>Úprava pláně na stavbách silnic a dálnic strojně v zářezech mimo skalních se zhutněním</t>
  </si>
  <si>
    <t>m2</t>
  </si>
  <si>
    <t>-1206569906</t>
  </si>
  <si>
    <t>https://podminky.urs.cz/item/CS_URS_2024_02/181152302</t>
  </si>
  <si>
    <t>" Edef2 = 60 Mpa "</t>
  </si>
  <si>
    <t>3250,00</t>
  </si>
  <si>
    <t>Zakládání</t>
  </si>
  <si>
    <t>10</t>
  </si>
  <si>
    <t>212752412</t>
  </si>
  <si>
    <t>Trativody z drenážních trubek pro liniové stavby a komunikace se zřízením štěrkového lože pod trubky a s jejich obsypem v otevřeném výkopu trubka korugovaná sendvičová PE-HD SN 8 perforace 220° DN 150</t>
  </si>
  <si>
    <t>m</t>
  </si>
  <si>
    <t>-1953760190</t>
  </si>
  <si>
    <t>https://podminky.urs.cz/item/CS_URS_2024_02/212752412</t>
  </si>
  <si>
    <t xml:space="preserve">"položka včetně podsypu a obsypu  drenážnhí trubky v množství 0,072m3/m"</t>
  </si>
  <si>
    <t>500,00</t>
  </si>
  <si>
    <t>Komunikace pozemní</t>
  </si>
  <si>
    <t>11</t>
  </si>
  <si>
    <t>564771111R</t>
  </si>
  <si>
    <t>Podklad z kameniva hrubého drceného vel. 32-63 mm plochy přes 100 m2 tl 300 mm</t>
  </si>
  <si>
    <t>-694553209</t>
  </si>
  <si>
    <t>""nakupované nebo recyklované kamenivo fr. 32-63"</t>
  </si>
  <si>
    <t>3300,00</t>
  </si>
  <si>
    <t>564871116R</t>
  </si>
  <si>
    <t>Podklad ze štěrkodrtě ŠD plochy přes 100 m2 tl. 400 mm</t>
  </si>
  <si>
    <t>209059743</t>
  </si>
  <si>
    <t xml:space="preserve">"nakupované nebo recyklované kamenivo  fr. 0-63"</t>
  </si>
  <si>
    <t>3405,00</t>
  </si>
  <si>
    <t>Ostatní konstrukce a práce, bourání</t>
  </si>
  <si>
    <t>13</t>
  </si>
  <si>
    <t>919721123</t>
  </si>
  <si>
    <t>Geomříž pro stabilizaci podkladu tuhá dvouosá z polypropylenu podélná pevnost v tahu 40 kN/m</t>
  </si>
  <si>
    <t>-2036569999</t>
  </si>
  <si>
    <t>https://podminky.urs.cz/item/CS_URS_2024_02/919721123</t>
  </si>
  <si>
    <t>3300,00+3230,00</t>
  </si>
  <si>
    <t>14</t>
  </si>
  <si>
    <t>919726123</t>
  </si>
  <si>
    <t>Geotextilie netkaná pro ochranu, separaci nebo filtraci měrná hmotnost přes 300 do 500 g/m2</t>
  </si>
  <si>
    <t>1617989902</t>
  </si>
  <si>
    <t>https://podminky.urs.cz/item/CS_URS_2024_02/919726123</t>
  </si>
  <si>
    <t xml:space="preserve">"separační geotextilie min. 500g/m2"    3997,00</t>
  </si>
  <si>
    <t>998</t>
  </si>
  <si>
    <t>Přesun hmot</t>
  </si>
  <si>
    <t>15</t>
  </si>
  <si>
    <t>998225111</t>
  </si>
  <si>
    <t>Přesun hmot pro komunikace s krytem z kameniva, monolitickým betonovým nebo živičným dopravní vzdálenost do 200 m jakékoliv délky objektu</t>
  </si>
  <si>
    <t>-1993378533</t>
  </si>
  <si>
    <t>https://podminky.urs.cz/item/CS_URS_2024_02/998225111</t>
  </si>
  <si>
    <t>Práce a dodávky M</t>
  </si>
  <si>
    <t>46-M</t>
  </si>
  <si>
    <t>Zemní práce při extr.mont.pracích</t>
  </si>
  <si>
    <t>16</t>
  </si>
  <si>
    <t>460671122</t>
  </si>
  <si>
    <t>Výstražné prvky pro krytí kabelů včetně vyrovnání povrchu rýhy, rozvinutí a uložení deska, šířky přes 15 do 20 cm</t>
  </si>
  <si>
    <t>64</t>
  </si>
  <si>
    <t>1370242757</t>
  </si>
  <si>
    <t>https://podminky.urs.cz/item/CS_URS_2024_02/460671122</t>
  </si>
  <si>
    <t>"kabelová krycí deska plastová " 1000,00</t>
  </si>
  <si>
    <t xml:space="preserve">SO 102 -  Sanace AZ v ul. Strančická - Hrdinů</t>
  </si>
  <si>
    <t xml:space="preserve">    997 - Přesun sutě</t>
  </si>
  <si>
    <t>113107225</t>
  </si>
  <si>
    <t>Odstranění podkladů nebo krytů strojně plochy jednotlivě přes 200 m2 s přemístěním hmot na skládku na vzdálenost do 20 m nebo s naložením na dopravní prostředek z kameniva hrubého drceného, o tl. vrstvy přes 400 do 500 mm</t>
  </si>
  <si>
    <t>112261207</t>
  </si>
  <si>
    <t>https://podminky.urs.cz/item/CS_URS_2024_02/113107225</t>
  </si>
  <si>
    <t xml:space="preserve">"podkladní vrstvy tl. 450mm"     1600,00</t>
  </si>
  <si>
    <t>113154543</t>
  </si>
  <si>
    <t>Frézování živičného podkladu nebo krytu s naložením hmot na dopravní prostředek plochy přes 500 do 2 000 m2 pruhu šířky přes 1 m, tloušťky vrstvy 50 mm</t>
  </si>
  <si>
    <t>1719788635</t>
  </si>
  <si>
    <t>https://podminky.urs.cz/item/CS_URS_2024_02/113154543</t>
  </si>
  <si>
    <t>"živičná vozovka tl. 50mm"</t>
  </si>
  <si>
    <t>1300,00</t>
  </si>
  <si>
    <t xml:space="preserve">"výkop pro aktivní zónu"                      980,00</t>
  </si>
  <si>
    <t xml:space="preserve">"ztížení vykopávky podél inž.sítí"       60,00</t>
  </si>
  <si>
    <t xml:space="preserve">"ztížení vykopávky podél inž.sítí"    60,00</t>
  </si>
  <si>
    <t xml:space="preserve">"dle pol. 122252206"     1040,00</t>
  </si>
  <si>
    <t xml:space="preserve">"do 20km"  1040,00*10</t>
  </si>
  <si>
    <t xml:space="preserve">"dle pol. 122252206"     1040,00*2,00</t>
  </si>
  <si>
    <t xml:space="preserve">"obsyp potrubí inž.sítí"    60,00</t>
  </si>
  <si>
    <t>60,00</t>
  </si>
  <si>
    <t>60*2 'Přepočtené koeficientem množství</t>
  </si>
  <si>
    <t>1880,00</t>
  </si>
  <si>
    <t>564871116</t>
  </si>
  <si>
    <t>Podklad ze štěrkodrti ŠD s rozprostřením a zhutněním plochy přes 100 m2, po zhutnění tl. 300 mm</t>
  </si>
  <si>
    <t>2132462360</t>
  </si>
  <si>
    <t>https://podminky.urs.cz/item/CS_URS_2024_02/564871116</t>
  </si>
  <si>
    <t xml:space="preserve">"ŠDa fr.0/32"    1750,00</t>
  </si>
  <si>
    <t>567134111</t>
  </si>
  <si>
    <t>Podklad ze směsi stmelené cementem SC bez dilatačních spár, s rozprostřením a zhutněním SC C 20/25 (PB I), po zhutnění tl. 200 mm</t>
  </si>
  <si>
    <t>1506029788</t>
  </si>
  <si>
    <t>https://podminky.urs.cz/item/CS_URS_2024_02/567134111</t>
  </si>
  <si>
    <t>1520,00</t>
  </si>
  <si>
    <t xml:space="preserve">"separační geotextilie min. 500g/m2"    2880,00</t>
  </si>
  <si>
    <t>919735111</t>
  </si>
  <si>
    <t>Řezání stávajícího živičného krytu nebo podkladu hloubky do 50 mm</t>
  </si>
  <si>
    <t>85705572</t>
  </si>
  <si>
    <t>https://podminky.urs.cz/item/CS_URS_2024_02/919735111</t>
  </si>
  <si>
    <t>1188,00</t>
  </si>
  <si>
    <t>997</t>
  </si>
  <si>
    <t>Přesun sutě</t>
  </si>
  <si>
    <t>17</t>
  </si>
  <si>
    <t>997221551</t>
  </si>
  <si>
    <t>Vodorovná doprava suti bez naložení, ale se složením a s hrubým urovnáním ze sypkých materiálů, na vzdálenost do 1 km</t>
  </si>
  <si>
    <t>1232317461</t>
  </si>
  <si>
    <t>https://podminky.urs.cz/item/CS_URS_2024_02/997221551</t>
  </si>
  <si>
    <t xml:space="preserve">"kamenivo dle pol. 113107225"                         1600,00*0,750</t>
  </si>
  <si>
    <t xml:space="preserve">"frézovaná živice dle pol. 113154543"              1300,00*0,115</t>
  </si>
  <si>
    <t>18</t>
  </si>
  <si>
    <t>997221559</t>
  </si>
  <si>
    <t>Vodorovná doprava suti bez naložení, ale se složením a s hrubým urovnáním Příplatek k ceně za každý další započatý 1 km přes 1 km</t>
  </si>
  <si>
    <t>-145019865</t>
  </si>
  <si>
    <t>https://podminky.urs.cz/item/CS_URS_2024_02/997221559</t>
  </si>
  <si>
    <t>"předpoklad 10 km"</t>
  </si>
  <si>
    <t xml:space="preserve">"kamenivo dle pol. 113107225"                         1600,00*0,750*9</t>
  </si>
  <si>
    <t>"předpoklad 20 km"</t>
  </si>
  <si>
    <t xml:space="preserve">"frézovaná živice dle pol. 113154543"              1300,00*0,115*19</t>
  </si>
  <si>
    <t>19</t>
  </si>
  <si>
    <t>997221873</t>
  </si>
  <si>
    <t>1706176569</t>
  </si>
  <si>
    <t>https://podminky.urs.cz/item/CS_URS_2024_02/997221873</t>
  </si>
  <si>
    <t>20</t>
  </si>
  <si>
    <t>997221875</t>
  </si>
  <si>
    <t>Poplatek za uložení stavebního odpadu na recyklační skládce (skládkovné) asfaltového bez obsahu dehtu zatříděného do Katalogu odpadů pod kódem 17 03 02</t>
  </si>
  <si>
    <t>71291397</t>
  </si>
  <si>
    <t>https://podminky.urs.cz/item/CS_URS_2024_02/997221875</t>
  </si>
  <si>
    <t>22</t>
  </si>
  <si>
    <t>"kabelová krycí deska plastová " 500,00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</si>
</sst>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252206" TargetMode="External" /><Relationship Id="rId2" Type="http://schemas.openxmlformats.org/officeDocument/2006/relationships/hyperlink" Target="https://podminky.urs.cz/item/CS_URS_2024_02/129001101" TargetMode="External" /><Relationship Id="rId3" Type="http://schemas.openxmlformats.org/officeDocument/2006/relationships/hyperlink" Target="https://podminky.urs.cz/item/CS_URS_2024_02/162751117" TargetMode="External" /><Relationship Id="rId4" Type="http://schemas.openxmlformats.org/officeDocument/2006/relationships/hyperlink" Target="https://podminky.urs.cz/item/CS_URS_2024_02/162751119" TargetMode="External" /><Relationship Id="rId5" Type="http://schemas.openxmlformats.org/officeDocument/2006/relationships/hyperlink" Target="https://podminky.urs.cz/item/CS_URS_2024_02/171201231" TargetMode="External" /><Relationship Id="rId6" Type="http://schemas.openxmlformats.org/officeDocument/2006/relationships/hyperlink" Target="https://podminky.urs.cz/item/CS_URS_2024_02/171251201" TargetMode="External" /><Relationship Id="rId7" Type="http://schemas.openxmlformats.org/officeDocument/2006/relationships/hyperlink" Target="https://podminky.urs.cz/item/CS_URS_2024_02/175111101" TargetMode="External" /><Relationship Id="rId8" Type="http://schemas.openxmlformats.org/officeDocument/2006/relationships/hyperlink" Target="https://podminky.urs.cz/item/CS_URS_2024_02/181152302" TargetMode="External" /><Relationship Id="rId9" Type="http://schemas.openxmlformats.org/officeDocument/2006/relationships/hyperlink" Target="https://podminky.urs.cz/item/CS_URS_2024_02/212752412" TargetMode="External" /><Relationship Id="rId10" Type="http://schemas.openxmlformats.org/officeDocument/2006/relationships/hyperlink" Target="https://podminky.urs.cz/item/CS_URS_2024_02/919721123" TargetMode="External" /><Relationship Id="rId11" Type="http://schemas.openxmlformats.org/officeDocument/2006/relationships/hyperlink" Target="https://podminky.urs.cz/item/CS_URS_2024_02/919726123" TargetMode="External" /><Relationship Id="rId12" Type="http://schemas.openxmlformats.org/officeDocument/2006/relationships/hyperlink" Target="https://podminky.urs.cz/item/CS_URS_2024_02/998225111" TargetMode="External" /><Relationship Id="rId13" Type="http://schemas.openxmlformats.org/officeDocument/2006/relationships/hyperlink" Target="https://podminky.urs.cz/item/CS_URS_2024_02/460671122" TargetMode="External" /><Relationship Id="rId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225" TargetMode="External" /><Relationship Id="rId2" Type="http://schemas.openxmlformats.org/officeDocument/2006/relationships/hyperlink" Target="https://podminky.urs.cz/item/CS_URS_2024_02/113154543" TargetMode="External" /><Relationship Id="rId3" Type="http://schemas.openxmlformats.org/officeDocument/2006/relationships/hyperlink" Target="https://podminky.urs.cz/item/CS_URS_2024_02/122252206" TargetMode="External" /><Relationship Id="rId4" Type="http://schemas.openxmlformats.org/officeDocument/2006/relationships/hyperlink" Target="https://podminky.urs.cz/item/CS_URS_2024_02/129001101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62751119" TargetMode="External" /><Relationship Id="rId7" Type="http://schemas.openxmlformats.org/officeDocument/2006/relationships/hyperlink" Target="https://podminky.urs.cz/item/CS_URS_2024_02/171201231" TargetMode="External" /><Relationship Id="rId8" Type="http://schemas.openxmlformats.org/officeDocument/2006/relationships/hyperlink" Target="https://podminky.urs.cz/item/CS_URS_2024_02/171251201" TargetMode="External" /><Relationship Id="rId9" Type="http://schemas.openxmlformats.org/officeDocument/2006/relationships/hyperlink" Target="https://podminky.urs.cz/item/CS_URS_2024_02/175111101" TargetMode="External" /><Relationship Id="rId10" Type="http://schemas.openxmlformats.org/officeDocument/2006/relationships/hyperlink" Target="https://podminky.urs.cz/item/CS_URS_2024_02/181152302" TargetMode="External" /><Relationship Id="rId11" Type="http://schemas.openxmlformats.org/officeDocument/2006/relationships/hyperlink" Target="https://podminky.urs.cz/item/CS_URS_2024_02/564871116" TargetMode="External" /><Relationship Id="rId12" Type="http://schemas.openxmlformats.org/officeDocument/2006/relationships/hyperlink" Target="https://podminky.urs.cz/item/CS_URS_2024_02/567134111" TargetMode="External" /><Relationship Id="rId13" Type="http://schemas.openxmlformats.org/officeDocument/2006/relationships/hyperlink" Target="https://podminky.urs.cz/item/CS_URS_2024_02/919726123" TargetMode="External" /><Relationship Id="rId14" Type="http://schemas.openxmlformats.org/officeDocument/2006/relationships/hyperlink" Target="https://podminky.urs.cz/item/CS_URS_2024_02/919735111" TargetMode="External" /><Relationship Id="rId15" Type="http://schemas.openxmlformats.org/officeDocument/2006/relationships/hyperlink" Target="https://podminky.urs.cz/item/CS_URS_2024_02/997221551" TargetMode="External" /><Relationship Id="rId16" Type="http://schemas.openxmlformats.org/officeDocument/2006/relationships/hyperlink" Target="https://podminky.urs.cz/item/CS_URS_2024_02/997221559" TargetMode="External" /><Relationship Id="rId17" Type="http://schemas.openxmlformats.org/officeDocument/2006/relationships/hyperlink" Target="https://podminky.urs.cz/item/CS_URS_2024_02/997221873" TargetMode="External" /><Relationship Id="rId18" Type="http://schemas.openxmlformats.org/officeDocument/2006/relationships/hyperlink" Target="https://podminky.urs.cz/item/CS_URS_2024_02/997221875" TargetMode="External" /><Relationship Id="rId19" Type="http://schemas.openxmlformats.org/officeDocument/2006/relationships/hyperlink" Target="https://podminky.urs.cz/item/CS_URS_2024_02/998225111" TargetMode="External" /><Relationship Id="rId20" Type="http://schemas.openxmlformats.org/officeDocument/2006/relationships/hyperlink" Target="https://podminky.urs.cz/item/CS_URS_2024_02/460671122" TargetMode="External" /><Relationship Id="rId2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2024_0255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III/1012 A III/1015 VŠESTARY, REKONSTRUKCE SILNICE - DOPLNĚNÍ ÚPRAVY AKTIVNÍ ZÓNY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11. 9. 2024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obec Všestary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AFRY CZ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101 - Sanace AZ v ul. 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'SO 101 - Sanace AZ v ul. ...'!P87</f>
        <v>0</v>
      </c>
      <c r="AV55" s="120">
        <f>'SO 101 - Sanace AZ v ul. ...'!J33</f>
        <v>0</v>
      </c>
      <c r="AW55" s="120">
        <f>'SO 101 - Sanace AZ v ul. ...'!J34</f>
        <v>0</v>
      </c>
      <c r="AX55" s="120">
        <f>'SO 101 - Sanace AZ v ul. ...'!J35</f>
        <v>0</v>
      </c>
      <c r="AY55" s="120">
        <f>'SO 101 - Sanace AZ v ul. ...'!J36</f>
        <v>0</v>
      </c>
      <c r="AZ55" s="120">
        <f>'SO 101 - Sanace AZ v ul. ...'!F33</f>
        <v>0</v>
      </c>
      <c r="BA55" s="120">
        <f>'SO 101 - Sanace AZ v ul. ...'!F34</f>
        <v>0</v>
      </c>
      <c r="BB55" s="120">
        <f>'SO 101 - Sanace AZ v ul. ...'!F35</f>
        <v>0</v>
      </c>
      <c r="BC55" s="120">
        <f>'SO 101 - Sanace AZ v ul. ...'!F36</f>
        <v>0</v>
      </c>
      <c r="BD55" s="122">
        <f>'SO 101 - Sanace AZ v ul. ...'!F37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7" customFormat="1" ht="16.5" customHeight="1">
      <c r="A56" s="111" t="s">
        <v>75</v>
      </c>
      <c r="B56" s="112"/>
      <c r="C56" s="113"/>
      <c r="D56" s="114" t="s">
        <v>82</v>
      </c>
      <c r="E56" s="114"/>
      <c r="F56" s="114"/>
      <c r="G56" s="114"/>
      <c r="H56" s="114"/>
      <c r="I56" s="115"/>
      <c r="J56" s="114" t="s">
        <v>83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102 -  Sanace AZ v ul....'!J30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24">
        <v>0</v>
      </c>
      <c r="AT56" s="125">
        <f>ROUND(SUM(AV56:AW56),2)</f>
        <v>0</v>
      </c>
      <c r="AU56" s="126">
        <f>'SO 102 -  Sanace AZ v ul....'!P87</f>
        <v>0</v>
      </c>
      <c r="AV56" s="125">
        <f>'SO 102 -  Sanace AZ v ul....'!J33</f>
        <v>0</v>
      </c>
      <c r="AW56" s="125">
        <f>'SO 102 -  Sanace AZ v ul....'!J34</f>
        <v>0</v>
      </c>
      <c r="AX56" s="125">
        <f>'SO 102 -  Sanace AZ v ul....'!J35</f>
        <v>0</v>
      </c>
      <c r="AY56" s="125">
        <f>'SO 102 -  Sanace AZ v ul....'!J36</f>
        <v>0</v>
      </c>
      <c r="AZ56" s="125">
        <f>'SO 102 -  Sanace AZ v ul....'!F33</f>
        <v>0</v>
      </c>
      <c r="BA56" s="125">
        <f>'SO 102 -  Sanace AZ v ul....'!F34</f>
        <v>0</v>
      </c>
      <c r="BB56" s="125">
        <f>'SO 102 -  Sanace AZ v ul....'!F35</f>
        <v>0</v>
      </c>
      <c r="BC56" s="125">
        <f>'SO 102 -  Sanace AZ v ul....'!F36</f>
        <v>0</v>
      </c>
      <c r="BD56" s="127">
        <f>'SO 102 -  Sanace AZ v ul....'!F37</f>
        <v>0</v>
      </c>
      <c r="BE56" s="7"/>
      <c r="BT56" s="123" t="s">
        <v>79</v>
      </c>
      <c r="BV56" s="123" t="s">
        <v>73</v>
      </c>
      <c r="BW56" s="123" t="s">
        <v>84</v>
      </c>
      <c r="BX56" s="123" t="s">
        <v>5</v>
      </c>
      <c r="CL56" s="123" t="s">
        <v>19</v>
      </c>
      <c r="CM56" s="123" t="s">
        <v>81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XFO5ekz1vkPRkKl0gbfWGLFfO44O+9Yd0fq3iYoiDAjZeR/bcRxVUj8LC8nQVc2Oew3asRXR2X2t34NLyy+xTw==" hashValue="iVTl53r1QsWDB0mg4rYK0UL0mszaI8eXGeCRmPqYUDvGtKSxJ9UxhdFa+E+nEjUMwFPrJYKe2VJiKIENVqECF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01 - Sanace AZ v ul. ...'!C2" display="/"/>
    <hyperlink ref="A56" location="'SO 102 -  Sanace AZ v ul.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85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III/1012 A III/1015 VŠESTARY, REKONSTRUKCE SILNICE - DOPLNĚNÍ ÚPRAVY AKTIVNÍ ZÓNY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86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87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11. 9. 2024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obec Všestary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stavby'!E17="","",'Rekapitulace stavby'!E17)</f>
        <v>AFRY CZ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ROUND((SUM(BE87:BE148)),  2)</f>
        <v>0</v>
      </c>
      <c r="G33" s="38"/>
      <c r="H33" s="38"/>
      <c r="I33" s="148">
        <v>0.20999999999999999</v>
      </c>
      <c r="J33" s="147">
        <f>ROUND(((SUM(BE87:BE148))*I33),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ROUND((SUM(BF87:BF148)),  2)</f>
        <v>0</v>
      </c>
      <c r="G34" s="38"/>
      <c r="H34" s="38"/>
      <c r="I34" s="148">
        <v>0.12</v>
      </c>
      <c r="J34" s="147">
        <f>ROUND(((SUM(BF87:BF148))*I34),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ROUND((SUM(BG87:BG148)),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ROUND((SUM(BH87:BH148)),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ROUND((SUM(BI87:BI148)),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88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III/1012 A III/1015 VŠESTARY, REKONSTRUKCE SILNICE - DOPLNĚNÍ ÚPRAVY AKTIVNÍ ZÓNY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101 - Sanace AZ v ul. Říčanská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11. 9. 2024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obec Všestary </v>
      </c>
      <c r="G54" s="40"/>
      <c r="H54" s="40"/>
      <c r="I54" s="32" t="s">
        <v>31</v>
      </c>
      <c r="J54" s="36" t="str">
        <f>E21</f>
        <v>AFRY CZ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89</v>
      </c>
      <c r="D57" s="162"/>
      <c r="E57" s="162"/>
      <c r="F57" s="162"/>
      <c r="G57" s="162"/>
      <c r="H57" s="162"/>
      <c r="I57" s="162"/>
      <c r="J57" s="163" t="s">
        <v>90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91</v>
      </c>
    </row>
    <row r="60" hidden="1" s="9" customFormat="1" ht="24.96" customHeight="1">
      <c r="A60" s="9"/>
      <c r="B60" s="165"/>
      <c r="C60" s="166"/>
      <c r="D60" s="167" t="s">
        <v>92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93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94</v>
      </c>
      <c r="E62" s="174"/>
      <c r="F62" s="174"/>
      <c r="G62" s="174"/>
      <c r="H62" s="174"/>
      <c r="I62" s="174"/>
      <c r="J62" s="175">
        <f>J122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95</v>
      </c>
      <c r="E63" s="174"/>
      <c r="F63" s="174"/>
      <c r="G63" s="174"/>
      <c r="H63" s="174"/>
      <c r="I63" s="174"/>
      <c r="J63" s="175">
        <f>J127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96</v>
      </c>
      <c r="E64" s="174"/>
      <c r="F64" s="174"/>
      <c r="G64" s="174"/>
      <c r="H64" s="174"/>
      <c r="I64" s="174"/>
      <c r="J64" s="175">
        <f>J134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97</v>
      </c>
      <c r="E65" s="174"/>
      <c r="F65" s="174"/>
      <c r="G65" s="174"/>
      <c r="H65" s="174"/>
      <c r="I65" s="174"/>
      <c r="J65" s="175">
        <f>J141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5"/>
      <c r="C66" s="166"/>
      <c r="D66" s="167" t="s">
        <v>98</v>
      </c>
      <c r="E66" s="168"/>
      <c r="F66" s="168"/>
      <c r="G66" s="168"/>
      <c r="H66" s="168"/>
      <c r="I66" s="168"/>
      <c r="J66" s="169">
        <f>J144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1"/>
      <c r="C67" s="172"/>
      <c r="D67" s="173" t="s">
        <v>99</v>
      </c>
      <c r="E67" s="174"/>
      <c r="F67" s="174"/>
      <c r="G67" s="174"/>
      <c r="H67" s="174"/>
      <c r="I67" s="174"/>
      <c r="J67" s="175">
        <f>J145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III/1012 A III/1015 VŠESTARY, REKONSTRUKCE SILNICE - DOPLNĚNÍ ÚPRAVY AKTIVNÍ ZÓNY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86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101 - Sanace AZ v ul. Říčanská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11. 9. 2024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 xml:space="preserve">obec Všestary </v>
      </c>
      <c r="G83" s="40"/>
      <c r="H83" s="40"/>
      <c r="I83" s="32" t="s">
        <v>31</v>
      </c>
      <c r="J83" s="36" t="str">
        <f>E21</f>
        <v>AFRY CZ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IF(E18="","",E18)</f>
        <v>Vyplň údaj</v>
      </c>
      <c r="G84" s="40"/>
      <c r="H84" s="40"/>
      <c r="I84" s="32" t="s">
        <v>34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101</v>
      </c>
      <c r="D86" s="180" t="s">
        <v>56</v>
      </c>
      <c r="E86" s="180" t="s">
        <v>52</v>
      </c>
      <c r="F86" s="180" t="s">
        <v>53</v>
      </c>
      <c r="G86" s="180" t="s">
        <v>102</v>
      </c>
      <c r="H86" s="180" t="s">
        <v>103</v>
      </c>
      <c r="I86" s="180" t="s">
        <v>104</v>
      </c>
      <c r="J86" s="180" t="s">
        <v>90</v>
      </c>
      <c r="K86" s="181" t="s">
        <v>105</v>
      </c>
      <c r="L86" s="182"/>
      <c r="M86" s="92" t="s">
        <v>19</v>
      </c>
      <c r="N86" s="93" t="s">
        <v>41</v>
      </c>
      <c r="O86" s="93" t="s">
        <v>106</v>
      </c>
      <c r="P86" s="93" t="s">
        <v>107</v>
      </c>
      <c r="Q86" s="93" t="s">
        <v>108</v>
      </c>
      <c r="R86" s="93" t="s">
        <v>109</v>
      </c>
      <c r="S86" s="93" t="s">
        <v>110</v>
      </c>
      <c r="T86" s="94" t="s">
        <v>111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112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P88+P144</f>
        <v>0</v>
      </c>
      <c r="Q87" s="96"/>
      <c r="R87" s="185">
        <f>R88+R144</f>
        <v>144.31623000000002</v>
      </c>
      <c r="S87" s="96"/>
      <c r="T87" s="186">
        <f>T88+T144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70</v>
      </c>
      <c r="AU87" s="17" t="s">
        <v>91</v>
      </c>
      <c r="BK87" s="187">
        <f>BK88+BK144</f>
        <v>0</v>
      </c>
    </row>
    <row r="88" s="12" customFormat="1" ht="25.92" customHeight="1">
      <c r="A88" s="12"/>
      <c r="B88" s="188"/>
      <c r="C88" s="189"/>
      <c r="D88" s="190" t="s">
        <v>70</v>
      </c>
      <c r="E88" s="191" t="s">
        <v>113</v>
      </c>
      <c r="F88" s="191" t="s">
        <v>114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P89+P122+P127+P134+P141</f>
        <v>0</v>
      </c>
      <c r="Q88" s="196"/>
      <c r="R88" s="197">
        <f>R89+R122+R127+R134+R141</f>
        <v>143.79623000000001</v>
      </c>
      <c r="S88" s="196"/>
      <c r="T88" s="198">
        <f>T89+T122+T127+T134+T141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79</v>
      </c>
      <c r="AT88" s="200" t="s">
        <v>70</v>
      </c>
      <c r="AU88" s="200" t="s">
        <v>71</v>
      </c>
      <c r="AY88" s="199" t="s">
        <v>115</v>
      </c>
      <c r="BK88" s="201">
        <f>BK89+BK122+BK127+BK134+BK141</f>
        <v>0</v>
      </c>
    </row>
    <row r="89" s="12" customFormat="1" ht="22.8" customHeight="1">
      <c r="A89" s="12"/>
      <c r="B89" s="188"/>
      <c r="C89" s="189"/>
      <c r="D89" s="190" t="s">
        <v>70</v>
      </c>
      <c r="E89" s="202" t="s">
        <v>79</v>
      </c>
      <c r="F89" s="202" t="s">
        <v>116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SUM(P90:P121)</f>
        <v>0</v>
      </c>
      <c r="Q89" s="196"/>
      <c r="R89" s="197">
        <f>SUM(R90:R121)</f>
        <v>0</v>
      </c>
      <c r="S89" s="196"/>
      <c r="T89" s="198">
        <f>SUM(T90:T121)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79</v>
      </c>
      <c r="AT89" s="200" t="s">
        <v>70</v>
      </c>
      <c r="AU89" s="200" t="s">
        <v>79</v>
      </c>
      <c r="AY89" s="199" t="s">
        <v>115</v>
      </c>
      <c r="BK89" s="201">
        <f>SUM(BK90:BK121)</f>
        <v>0</v>
      </c>
    </row>
    <row r="90" s="2" customFormat="1" ht="24.15" customHeight="1">
      <c r="A90" s="38"/>
      <c r="B90" s="39"/>
      <c r="C90" s="204" t="s">
        <v>79</v>
      </c>
      <c r="D90" s="204" t="s">
        <v>117</v>
      </c>
      <c r="E90" s="205" t="s">
        <v>118</v>
      </c>
      <c r="F90" s="206" t="s">
        <v>119</v>
      </c>
      <c r="G90" s="207" t="s">
        <v>120</v>
      </c>
      <c r="H90" s="208">
        <v>2442</v>
      </c>
      <c r="I90" s="209"/>
      <c r="J90" s="210">
        <f>ROUND(I90*H90,2)</f>
        <v>0</v>
      </c>
      <c r="K90" s="206" t="s">
        <v>121</v>
      </c>
      <c r="L90" s="44"/>
      <c r="M90" s="211" t="s">
        <v>19</v>
      </c>
      <c r="N90" s="212" t="s">
        <v>42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122</v>
      </c>
      <c r="AT90" s="215" t="s">
        <v>117</v>
      </c>
      <c r="AU90" s="215" t="s">
        <v>81</v>
      </c>
      <c r="AY90" s="17" t="s">
        <v>115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79</v>
      </c>
      <c r="BK90" s="216">
        <f>ROUND(I90*H90,2)</f>
        <v>0</v>
      </c>
      <c r="BL90" s="17" t="s">
        <v>122</v>
      </c>
      <c r="BM90" s="215" t="s">
        <v>123</v>
      </c>
    </row>
    <row r="91" s="2" customFormat="1">
      <c r="A91" s="38"/>
      <c r="B91" s="39"/>
      <c r="C91" s="40"/>
      <c r="D91" s="217" t="s">
        <v>124</v>
      </c>
      <c r="E91" s="40"/>
      <c r="F91" s="218" t="s">
        <v>125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81</v>
      </c>
    </row>
    <row r="92" s="13" customFormat="1">
      <c r="A92" s="13"/>
      <c r="B92" s="222"/>
      <c r="C92" s="223"/>
      <c r="D92" s="224" t="s">
        <v>126</v>
      </c>
      <c r="E92" s="225" t="s">
        <v>19</v>
      </c>
      <c r="F92" s="226" t="s">
        <v>127</v>
      </c>
      <c r="G92" s="223"/>
      <c r="H92" s="225" t="s">
        <v>19</v>
      </c>
      <c r="I92" s="227"/>
      <c r="J92" s="223"/>
      <c r="K92" s="223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126</v>
      </c>
      <c r="AU92" s="232" t="s">
        <v>81</v>
      </c>
      <c r="AV92" s="13" t="s">
        <v>79</v>
      </c>
      <c r="AW92" s="13" t="s">
        <v>33</v>
      </c>
      <c r="AX92" s="13" t="s">
        <v>71</v>
      </c>
      <c r="AY92" s="232" t="s">
        <v>115</v>
      </c>
    </row>
    <row r="93" s="14" customFormat="1">
      <c r="A93" s="14"/>
      <c r="B93" s="233"/>
      <c r="C93" s="234"/>
      <c r="D93" s="224" t="s">
        <v>126</v>
      </c>
      <c r="E93" s="235" t="s">
        <v>19</v>
      </c>
      <c r="F93" s="236" t="s">
        <v>128</v>
      </c>
      <c r="G93" s="234"/>
      <c r="H93" s="237">
        <v>2322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3" t="s">
        <v>126</v>
      </c>
      <c r="AU93" s="243" t="s">
        <v>81</v>
      </c>
      <c r="AV93" s="14" t="s">
        <v>81</v>
      </c>
      <c r="AW93" s="14" t="s">
        <v>33</v>
      </c>
      <c r="AX93" s="14" t="s">
        <v>71</v>
      </c>
      <c r="AY93" s="243" t="s">
        <v>115</v>
      </c>
    </row>
    <row r="94" s="14" customFormat="1">
      <c r="A94" s="14"/>
      <c r="B94" s="233"/>
      <c r="C94" s="234"/>
      <c r="D94" s="224" t="s">
        <v>126</v>
      </c>
      <c r="E94" s="235" t="s">
        <v>19</v>
      </c>
      <c r="F94" s="236" t="s">
        <v>129</v>
      </c>
      <c r="G94" s="234"/>
      <c r="H94" s="237">
        <v>120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3" t="s">
        <v>126</v>
      </c>
      <c r="AU94" s="243" t="s">
        <v>81</v>
      </c>
      <c r="AV94" s="14" t="s">
        <v>81</v>
      </c>
      <c r="AW94" s="14" t="s">
        <v>33</v>
      </c>
      <c r="AX94" s="14" t="s">
        <v>71</v>
      </c>
      <c r="AY94" s="243" t="s">
        <v>115</v>
      </c>
    </row>
    <row r="95" s="15" customFormat="1">
      <c r="A95" s="15"/>
      <c r="B95" s="244"/>
      <c r="C95" s="245"/>
      <c r="D95" s="224" t="s">
        <v>126</v>
      </c>
      <c r="E95" s="246" t="s">
        <v>19</v>
      </c>
      <c r="F95" s="247" t="s">
        <v>130</v>
      </c>
      <c r="G95" s="245"/>
      <c r="H95" s="248">
        <v>2442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4" t="s">
        <v>126</v>
      </c>
      <c r="AU95" s="254" t="s">
        <v>81</v>
      </c>
      <c r="AV95" s="15" t="s">
        <v>122</v>
      </c>
      <c r="AW95" s="15" t="s">
        <v>33</v>
      </c>
      <c r="AX95" s="15" t="s">
        <v>79</v>
      </c>
      <c r="AY95" s="254" t="s">
        <v>115</v>
      </c>
    </row>
    <row r="96" s="2" customFormat="1" ht="24.15" customHeight="1">
      <c r="A96" s="38"/>
      <c r="B96" s="39"/>
      <c r="C96" s="204" t="s">
        <v>81</v>
      </c>
      <c r="D96" s="204" t="s">
        <v>117</v>
      </c>
      <c r="E96" s="205" t="s">
        <v>131</v>
      </c>
      <c r="F96" s="206" t="s">
        <v>132</v>
      </c>
      <c r="G96" s="207" t="s">
        <v>120</v>
      </c>
      <c r="H96" s="208">
        <v>120</v>
      </c>
      <c r="I96" s="209"/>
      <c r="J96" s="210">
        <f>ROUND(I96*H96,2)</f>
        <v>0</v>
      </c>
      <c r="K96" s="206" t="s">
        <v>121</v>
      </c>
      <c r="L96" s="44"/>
      <c r="M96" s="211" t="s">
        <v>19</v>
      </c>
      <c r="N96" s="212" t="s">
        <v>42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122</v>
      </c>
      <c r="AT96" s="215" t="s">
        <v>117</v>
      </c>
      <c r="AU96" s="215" t="s">
        <v>81</v>
      </c>
      <c r="AY96" s="17" t="s">
        <v>115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79</v>
      </c>
      <c r="BK96" s="216">
        <f>ROUND(I96*H96,2)</f>
        <v>0</v>
      </c>
      <c r="BL96" s="17" t="s">
        <v>122</v>
      </c>
      <c r="BM96" s="215" t="s">
        <v>133</v>
      </c>
    </row>
    <row r="97" s="2" customFormat="1">
      <c r="A97" s="38"/>
      <c r="B97" s="39"/>
      <c r="C97" s="40"/>
      <c r="D97" s="217" t="s">
        <v>124</v>
      </c>
      <c r="E97" s="40"/>
      <c r="F97" s="218" t="s">
        <v>134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124</v>
      </c>
      <c r="AU97" s="17" t="s">
        <v>81</v>
      </c>
    </row>
    <row r="98" s="14" customFormat="1">
      <c r="A98" s="14"/>
      <c r="B98" s="233"/>
      <c r="C98" s="234"/>
      <c r="D98" s="224" t="s">
        <v>126</v>
      </c>
      <c r="E98" s="235" t="s">
        <v>19</v>
      </c>
      <c r="F98" s="236" t="s">
        <v>135</v>
      </c>
      <c r="G98" s="234"/>
      <c r="H98" s="237">
        <v>120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3" t="s">
        <v>126</v>
      </c>
      <c r="AU98" s="243" t="s">
        <v>81</v>
      </c>
      <c r="AV98" s="14" t="s">
        <v>81</v>
      </c>
      <c r="AW98" s="14" t="s">
        <v>33</v>
      </c>
      <c r="AX98" s="14" t="s">
        <v>79</v>
      </c>
      <c r="AY98" s="243" t="s">
        <v>115</v>
      </c>
    </row>
    <row r="99" s="2" customFormat="1" ht="37.8" customHeight="1">
      <c r="A99" s="38"/>
      <c r="B99" s="39"/>
      <c r="C99" s="204" t="s">
        <v>136</v>
      </c>
      <c r="D99" s="204" t="s">
        <v>117</v>
      </c>
      <c r="E99" s="205" t="s">
        <v>137</v>
      </c>
      <c r="F99" s="206" t="s">
        <v>138</v>
      </c>
      <c r="G99" s="207" t="s">
        <v>120</v>
      </c>
      <c r="H99" s="208">
        <v>2442</v>
      </c>
      <c r="I99" s="209"/>
      <c r="J99" s="210">
        <f>ROUND(I99*H99,2)</f>
        <v>0</v>
      </c>
      <c r="K99" s="206" t="s">
        <v>121</v>
      </c>
      <c r="L99" s="44"/>
      <c r="M99" s="211" t="s">
        <v>19</v>
      </c>
      <c r="N99" s="212" t="s">
        <v>42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122</v>
      </c>
      <c r="AT99" s="215" t="s">
        <v>117</v>
      </c>
      <c r="AU99" s="215" t="s">
        <v>81</v>
      </c>
      <c r="AY99" s="17" t="s">
        <v>115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79</v>
      </c>
      <c r="BK99" s="216">
        <f>ROUND(I99*H99,2)</f>
        <v>0</v>
      </c>
      <c r="BL99" s="17" t="s">
        <v>122</v>
      </c>
      <c r="BM99" s="215" t="s">
        <v>139</v>
      </c>
    </row>
    <row r="100" s="2" customFormat="1">
      <c r="A100" s="38"/>
      <c r="B100" s="39"/>
      <c r="C100" s="40"/>
      <c r="D100" s="217" t="s">
        <v>124</v>
      </c>
      <c r="E100" s="40"/>
      <c r="F100" s="218" t="s">
        <v>140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124</v>
      </c>
      <c r="AU100" s="17" t="s">
        <v>81</v>
      </c>
    </row>
    <row r="101" s="14" customFormat="1">
      <c r="A101" s="14"/>
      <c r="B101" s="233"/>
      <c r="C101" s="234"/>
      <c r="D101" s="224" t="s">
        <v>126</v>
      </c>
      <c r="E101" s="235" t="s">
        <v>19</v>
      </c>
      <c r="F101" s="236" t="s">
        <v>141</v>
      </c>
      <c r="G101" s="234"/>
      <c r="H101" s="237">
        <v>2442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3" t="s">
        <v>126</v>
      </c>
      <c r="AU101" s="243" t="s">
        <v>81</v>
      </c>
      <c r="AV101" s="14" t="s">
        <v>81</v>
      </c>
      <c r="AW101" s="14" t="s">
        <v>33</v>
      </c>
      <c r="AX101" s="14" t="s">
        <v>79</v>
      </c>
      <c r="AY101" s="243" t="s">
        <v>115</v>
      </c>
    </row>
    <row r="102" s="2" customFormat="1" ht="37.8" customHeight="1">
      <c r="A102" s="38"/>
      <c r="B102" s="39"/>
      <c r="C102" s="204" t="s">
        <v>122</v>
      </c>
      <c r="D102" s="204" t="s">
        <v>117</v>
      </c>
      <c r="E102" s="205" t="s">
        <v>142</v>
      </c>
      <c r="F102" s="206" t="s">
        <v>143</v>
      </c>
      <c r="G102" s="207" t="s">
        <v>120</v>
      </c>
      <c r="H102" s="208">
        <v>24420</v>
      </c>
      <c r="I102" s="209"/>
      <c r="J102" s="210">
        <f>ROUND(I102*H102,2)</f>
        <v>0</v>
      </c>
      <c r="K102" s="206" t="s">
        <v>121</v>
      </c>
      <c r="L102" s="44"/>
      <c r="M102" s="211" t="s">
        <v>19</v>
      </c>
      <c r="N102" s="212" t="s">
        <v>42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122</v>
      </c>
      <c r="AT102" s="215" t="s">
        <v>117</v>
      </c>
      <c r="AU102" s="215" t="s">
        <v>81</v>
      </c>
      <c r="AY102" s="17" t="s">
        <v>115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79</v>
      </c>
      <c r="BK102" s="216">
        <f>ROUND(I102*H102,2)</f>
        <v>0</v>
      </c>
      <c r="BL102" s="17" t="s">
        <v>122</v>
      </c>
      <c r="BM102" s="215" t="s">
        <v>144</v>
      </c>
    </row>
    <row r="103" s="2" customFormat="1">
      <c r="A103" s="38"/>
      <c r="B103" s="39"/>
      <c r="C103" s="40"/>
      <c r="D103" s="217" t="s">
        <v>124</v>
      </c>
      <c r="E103" s="40"/>
      <c r="F103" s="218" t="s">
        <v>145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81</v>
      </c>
    </row>
    <row r="104" s="14" customFormat="1">
      <c r="A104" s="14"/>
      <c r="B104" s="233"/>
      <c r="C104" s="234"/>
      <c r="D104" s="224" t="s">
        <v>126</v>
      </c>
      <c r="E104" s="235" t="s">
        <v>19</v>
      </c>
      <c r="F104" s="236" t="s">
        <v>146</v>
      </c>
      <c r="G104" s="234"/>
      <c r="H104" s="237">
        <v>24420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3" t="s">
        <v>126</v>
      </c>
      <c r="AU104" s="243" t="s">
        <v>81</v>
      </c>
      <c r="AV104" s="14" t="s">
        <v>81</v>
      </c>
      <c r="AW104" s="14" t="s">
        <v>33</v>
      </c>
      <c r="AX104" s="14" t="s">
        <v>79</v>
      </c>
      <c r="AY104" s="243" t="s">
        <v>115</v>
      </c>
    </row>
    <row r="105" s="2" customFormat="1" ht="24.15" customHeight="1">
      <c r="A105" s="38"/>
      <c r="B105" s="39"/>
      <c r="C105" s="204" t="s">
        <v>147</v>
      </c>
      <c r="D105" s="204" t="s">
        <v>117</v>
      </c>
      <c r="E105" s="205" t="s">
        <v>148</v>
      </c>
      <c r="F105" s="206" t="s">
        <v>149</v>
      </c>
      <c r="G105" s="207" t="s">
        <v>150</v>
      </c>
      <c r="H105" s="208">
        <v>4884</v>
      </c>
      <c r="I105" s="209"/>
      <c r="J105" s="210">
        <f>ROUND(I105*H105,2)</f>
        <v>0</v>
      </c>
      <c r="K105" s="206" t="s">
        <v>121</v>
      </c>
      <c r="L105" s="44"/>
      <c r="M105" s="211" t="s">
        <v>19</v>
      </c>
      <c r="N105" s="212" t="s">
        <v>42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122</v>
      </c>
      <c r="AT105" s="215" t="s">
        <v>117</v>
      </c>
      <c r="AU105" s="215" t="s">
        <v>81</v>
      </c>
      <c r="AY105" s="17" t="s">
        <v>115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79</v>
      </c>
      <c r="BK105" s="216">
        <f>ROUND(I105*H105,2)</f>
        <v>0</v>
      </c>
      <c r="BL105" s="17" t="s">
        <v>122</v>
      </c>
      <c r="BM105" s="215" t="s">
        <v>151</v>
      </c>
    </row>
    <row r="106" s="2" customFormat="1">
      <c r="A106" s="38"/>
      <c r="B106" s="39"/>
      <c r="C106" s="40"/>
      <c r="D106" s="217" t="s">
        <v>124</v>
      </c>
      <c r="E106" s="40"/>
      <c r="F106" s="218" t="s">
        <v>152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124</v>
      </c>
      <c r="AU106" s="17" t="s">
        <v>81</v>
      </c>
    </row>
    <row r="107" s="13" customFormat="1">
      <c r="A107" s="13"/>
      <c r="B107" s="222"/>
      <c r="C107" s="223"/>
      <c r="D107" s="224" t="s">
        <v>126</v>
      </c>
      <c r="E107" s="225" t="s">
        <v>19</v>
      </c>
      <c r="F107" s="226" t="s">
        <v>153</v>
      </c>
      <c r="G107" s="223"/>
      <c r="H107" s="225" t="s">
        <v>19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126</v>
      </c>
      <c r="AU107" s="232" t="s">
        <v>81</v>
      </c>
      <c r="AV107" s="13" t="s">
        <v>79</v>
      </c>
      <c r="AW107" s="13" t="s">
        <v>33</v>
      </c>
      <c r="AX107" s="13" t="s">
        <v>71</v>
      </c>
      <c r="AY107" s="232" t="s">
        <v>115</v>
      </c>
    </row>
    <row r="108" s="14" customFormat="1">
      <c r="A108" s="14"/>
      <c r="B108" s="233"/>
      <c r="C108" s="234"/>
      <c r="D108" s="224" t="s">
        <v>126</v>
      </c>
      <c r="E108" s="235" t="s">
        <v>19</v>
      </c>
      <c r="F108" s="236" t="s">
        <v>154</v>
      </c>
      <c r="G108" s="234"/>
      <c r="H108" s="237">
        <v>4884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3" t="s">
        <v>126</v>
      </c>
      <c r="AU108" s="243" t="s">
        <v>81</v>
      </c>
      <c r="AV108" s="14" t="s">
        <v>81</v>
      </c>
      <c r="AW108" s="14" t="s">
        <v>33</v>
      </c>
      <c r="AX108" s="14" t="s">
        <v>79</v>
      </c>
      <c r="AY108" s="243" t="s">
        <v>115</v>
      </c>
    </row>
    <row r="109" s="2" customFormat="1" ht="24.15" customHeight="1">
      <c r="A109" s="38"/>
      <c r="B109" s="39"/>
      <c r="C109" s="204" t="s">
        <v>155</v>
      </c>
      <c r="D109" s="204" t="s">
        <v>117</v>
      </c>
      <c r="E109" s="205" t="s">
        <v>156</v>
      </c>
      <c r="F109" s="206" t="s">
        <v>157</v>
      </c>
      <c r="G109" s="207" t="s">
        <v>120</v>
      </c>
      <c r="H109" s="208">
        <v>2442</v>
      </c>
      <c r="I109" s="209"/>
      <c r="J109" s="210">
        <f>ROUND(I109*H109,2)</f>
        <v>0</v>
      </c>
      <c r="K109" s="206" t="s">
        <v>121</v>
      </c>
      <c r="L109" s="44"/>
      <c r="M109" s="211" t="s">
        <v>19</v>
      </c>
      <c r="N109" s="212" t="s">
        <v>42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122</v>
      </c>
      <c r="AT109" s="215" t="s">
        <v>117</v>
      </c>
      <c r="AU109" s="215" t="s">
        <v>81</v>
      </c>
      <c r="AY109" s="17" t="s">
        <v>115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79</v>
      </c>
      <c r="BK109" s="216">
        <f>ROUND(I109*H109,2)</f>
        <v>0</v>
      </c>
      <c r="BL109" s="17" t="s">
        <v>122</v>
      </c>
      <c r="BM109" s="215" t="s">
        <v>158</v>
      </c>
    </row>
    <row r="110" s="2" customFormat="1">
      <c r="A110" s="38"/>
      <c r="B110" s="39"/>
      <c r="C110" s="40"/>
      <c r="D110" s="217" t="s">
        <v>124</v>
      </c>
      <c r="E110" s="40"/>
      <c r="F110" s="218" t="s">
        <v>159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124</v>
      </c>
      <c r="AU110" s="17" t="s">
        <v>81</v>
      </c>
    </row>
    <row r="111" s="14" customFormat="1">
      <c r="A111" s="14"/>
      <c r="B111" s="233"/>
      <c r="C111" s="234"/>
      <c r="D111" s="224" t="s">
        <v>126</v>
      </c>
      <c r="E111" s="235" t="s">
        <v>19</v>
      </c>
      <c r="F111" s="236" t="s">
        <v>141</v>
      </c>
      <c r="G111" s="234"/>
      <c r="H111" s="237">
        <v>2442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126</v>
      </c>
      <c r="AU111" s="243" t="s">
        <v>81</v>
      </c>
      <c r="AV111" s="14" t="s">
        <v>81</v>
      </c>
      <c r="AW111" s="14" t="s">
        <v>33</v>
      </c>
      <c r="AX111" s="14" t="s">
        <v>79</v>
      </c>
      <c r="AY111" s="243" t="s">
        <v>115</v>
      </c>
    </row>
    <row r="112" s="2" customFormat="1" ht="37.8" customHeight="1">
      <c r="A112" s="38"/>
      <c r="B112" s="39"/>
      <c r="C112" s="204" t="s">
        <v>160</v>
      </c>
      <c r="D112" s="204" t="s">
        <v>117</v>
      </c>
      <c r="E112" s="205" t="s">
        <v>161</v>
      </c>
      <c r="F112" s="206" t="s">
        <v>162</v>
      </c>
      <c r="G112" s="207" t="s">
        <v>120</v>
      </c>
      <c r="H112" s="208">
        <v>120</v>
      </c>
      <c r="I112" s="209"/>
      <c r="J112" s="210">
        <f>ROUND(I112*H112,2)</f>
        <v>0</v>
      </c>
      <c r="K112" s="206" t="s">
        <v>121</v>
      </c>
      <c r="L112" s="44"/>
      <c r="M112" s="211" t="s">
        <v>19</v>
      </c>
      <c r="N112" s="212" t="s">
        <v>42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122</v>
      </c>
      <c r="AT112" s="215" t="s">
        <v>117</v>
      </c>
      <c r="AU112" s="215" t="s">
        <v>81</v>
      </c>
      <c r="AY112" s="17" t="s">
        <v>115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79</v>
      </c>
      <c r="BK112" s="216">
        <f>ROUND(I112*H112,2)</f>
        <v>0</v>
      </c>
      <c r="BL112" s="17" t="s">
        <v>122</v>
      </c>
      <c r="BM112" s="215" t="s">
        <v>163</v>
      </c>
    </row>
    <row r="113" s="2" customFormat="1">
      <c r="A113" s="38"/>
      <c r="B113" s="39"/>
      <c r="C113" s="40"/>
      <c r="D113" s="217" t="s">
        <v>124</v>
      </c>
      <c r="E113" s="40"/>
      <c r="F113" s="218" t="s">
        <v>164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124</v>
      </c>
      <c r="AU113" s="17" t="s">
        <v>81</v>
      </c>
    </row>
    <row r="114" s="14" customFormat="1">
      <c r="A114" s="14"/>
      <c r="B114" s="233"/>
      <c r="C114" s="234"/>
      <c r="D114" s="224" t="s">
        <v>126</v>
      </c>
      <c r="E114" s="235" t="s">
        <v>19</v>
      </c>
      <c r="F114" s="236" t="s">
        <v>165</v>
      </c>
      <c r="G114" s="234"/>
      <c r="H114" s="237">
        <v>120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3" t="s">
        <v>126</v>
      </c>
      <c r="AU114" s="243" t="s">
        <v>81</v>
      </c>
      <c r="AV114" s="14" t="s">
        <v>81</v>
      </c>
      <c r="AW114" s="14" t="s">
        <v>33</v>
      </c>
      <c r="AX114" s="14" t="s">
        <v>79</v>
      </c>
      <c r="AY114" s="243" t="s">
        <v>115</v>
      </c>
    </row>
    <row r="115" s="2" customFormat="1" ht="16.5" customHeight="1">
      <c r="A115" s="38"/>
      <c r="B115" s="39"/>
      <c r="C115" s="255" t="s">
        <v>166</v>
      </c>
      <c r="D115" s="255" t="s">
        <v>167</v>
      </c>
      <c r="E115" s="256" t="s">
        <v>168</v>
      </c>
      <c r="F115" s="257" t="s">
        <v>169</v>
      </c>
      <c r="G115" s="258" t="s">
        <v>150</v>
      </c>
      <c r="H115" s="259">
        <v>240</v>
      </c>
      <c r="I115" s="260"/>
      <c r="J115" s="261">
        <f>ROUND(I115*H115,2)</f>
        <v>0</v>
      </c>
      <c r="K115" s="257" t="s">
        <v>121</v>
      </c>
      <c r="L115" s="262"/>
      <c r="M115" s="263" t="s">
        <v>19</v>
      </c>
      <c r="N115" s="264" t="s">
        <v>42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167</v>
      </c>
      <c r="AU115" s="215" t="s">
        <v>81</v>
      </c>
      <c r="AY115" s="17" t="s">
        <v>115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79</v>
      </c>
      <c r="BK115" s="216">
        <f>ROUND(I115*H115,2)</f>
        <v>0</v>
      </c>
      <c r="BL115" s="17" t="s">
        <v>122</v>
      </c>
      <c r="BM115" s="215" t="s">
        <v>170</v>
      </c>
    </row>
    <row r="116" s="14" customFormat="1">
      <c r="A116" s="14"/>
      <c r="B116" s="233"/>
      <c r="C116" s="234"/>
      <c r="D116" s="224" t="s">
        <v>126</v>
      </c>
      <c r="E116" s="235" t="s">
        <v>19</v>
      </c>
      <c r="F116" s="236" t="s">
        <v>171</v>
      </c>
      <c r="G116" s="234"/>
      <c r="H116" s="237">
        <v>120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3" t="s">
        <v>126</v>
      </c>
      <c r="AU116" s="243" t="s">
        <v>81</v>
      </c>
      <c r="AV116" s="14" t="s">
        <v>81</v>
      </c>
      <c r="AW116" s="14" t="s">
        <v>33</v>
      </c>
      <c r="AX116" s="14" t="s">
        <v>79</v>
      </c>
      <c r="AY116" s="243" t="s">
        <v>115</v>
      </c>
    </row>
    <row r="117" s="14" customFormat="1">
      <c r="A117" s="14"/>
      <c r="B117" s="233"/>
      <c r="C117" s="234"/>
      <c r="D117" s="224" t="s">
        <v>126</v>
      </c>
      <c r="E117" s="234"/>
      <c r="F117" s="236" t="s">
        <v>172</v>
      </c>
      <c r="G117" s="234"/>
      <c r="H117" s="237">
        <v>240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3" t="s">
        <v>126</v>
      </c>
      <c r="AU117" s="243" t="s">
        <v>81</v>
      </c>
      <c r="AV117" s="14" t="s">
        <v>81</v>
      </c>
      <c r="AW117" s="14" t="s">
        <v>4</v>
      </c>
      <c r="AX117" s="14" t="s">
        <v>79</v>
      </c>
      <c r="AY117" s="243" t="s">
        <v>115</v>
      </c>
    </row>
    <row r="118" s="2" customFormat="1" ht="16.5" customHeight="1">
      <c r="A118" s="38"/>
      <c r="B118" s="39"/>
      <c r="C118" s="204" t="s">
        <v>173</v>
      </c>
      <c r="D118" s="204" t="s">
        <v>117</v>
      </c>
      <c r="E118" s="205" t="s">
        <v>174</v>
      </c>
      <c r="F118" s="206" t="s">
        <v>175</v>
      </c>
      <c r="G118" s="207" t="s">
        <v>176</v>
      </c>
      <c r="H118" s="208">
        <v>3250</v>
      </c>
      <c r="I118" s="209"/>
      <c r="J118" s="210">
        <f>ROUND(I118*H118,2)</f>
        <v>0</v>
      </c>
      <c r="K118" s="206" t="s">
        <v>121</v>
      </c>
      <c r="L118" s="44"/>
      <c r="M118" s="211" t="s">
        <v>19</v>
      </c>
      <c r="N118" s="212" t="s">
        <v>42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122</v>
      </c>
      <c r="AT118" s="215" t="s">
        <v>117</v>
      </c>
      <c r="AU118" s="215" t="s">
        <v>81</v>
      </c>
      <c r="AY118" s="17" t="s">
        <v>115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79</v>
      </c>
      <c r="BK118" s="216">
        <f>ROUND(I118*H118,2)</f>
        <v>0</v>
      </c>
      <c r="BL118" s="17" t="s">
        <v>122</v>
      </c>
      <c r="BM118" s="215" t="s">
        <v>177</v>
      </c>
    </row>
    <row r="119" s="2" customFormat="1">
      <c r="A119" s="38"/>
      <c r="B119" s="39"/>
      <c r="C119" s="40"/>
      <c r="D119" s="217" t="s">
        <v>124</v>
      </c>
      <c r="E119" s="40"/>
      <c r="F119" s="218" t="s">
        <v>178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81</v>
      </c>
    </row>
    <row r="120" s="13" customFormat="1">
      <c r="A120" s="13"/>
      <c r="B120" s="222"/>
      <c r="C120" s="223"/>
      <c r="D120" s="224" t="s">
        <v>126</v>
      </c>
      <c r="E120" s="225" t="s">
        <v>19</v>
      </c>
      <c r="F120" s="226" t="s">
        <v>179</v>
      </c>
      <c r="G120" s="223"/>
      <c r="H120" s="225" t="s">
        <v>19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126</v>
      </c>
      <c r="AU120" s="232" t="s">
        <v>81</v>
      </c>
      <c r="AV120" s="13" t="s">
        <v>79</v>
      </c>
      <c r="AW120" s="13" t="s">
        <v>33</v>
      </c>
      <c r="AX120" s="13" t="s">
        <v>71</v>
      </c>
      <c r="AY120" s="232" t="s">
        <v>115</v>
      </c>
    </row>
    <row r="121" s="14" customFormat="1">
      <c r="A121" s="14"/>
      <c r="B121" s="233"/>
      <c r="C121" s="234"/>
      <c r="D121" s="224" t="s">
        <v>126</v>
      </c>
      <c r="E121" s="235" t="s">
        <v>19</v>
      </c>
      <c r="F121" s="236" t="s">
        <v>180</v>
      </c>
      <c r="G121" s="234"/>
      <c r="H121" s="237">
        <v>3250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3" t="s">
        <v>126</v>
      </c>
      <c r="AU121" s="243" t="s">
        <v>81</v>
      </c>
      <c r="AV121" s="14" t="s">
        <v>81</v>
      </c>
      <c r="AW121" s="14" t="s">
        <v>33</v>
      </c>
      <c r="AX121" s="14" t="s">
        <v>79</v>
      </c>
      <c r="AY121" s="243" t="s">
        <v>115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81</v>
      </c>
      <c r="F122" s="202" t="s">
        <v>181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SUM(P123:P126)</f>
        <v>0</v>
      </c>
      <c r="Q122" s="196"/>
      <c r="R122" s="197">
        <f>SUM(R123:R126)</f>
        <v>137.05500000000001</v>
      </c>
      <c r="S122" s="196"/>
      <c r="T122" s="198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115</v>
      </c>
      <c r="BK122" s="201">
        <f>SUM(BK123:BK126)</f>
        <v>0</v>
      </c>
    </row>
    <row r="123" s="2" customFormat="1" ht="33" customHeight="1">
      <c r="A123" s="38"/>
      <c r="B123" s="39"/>
      <c r="C123" s="204" t="s">
        <v>182</v>
      </c>
      <c r="D123" s="204" t="s">
        <v>117</v>
      </c>
      <c r="E123" s="205" t="s">
        <v>183</v>
      </c>
      <c r="F123" s="206" t="s">
        <v>184</v>
      </c>
      <c r="G123" s="207" t="s">
        <v>185</v>
      </c>
      <c r="H123" s="208">
        <v>500</v>
      </c>
      <c r="I123" s="209"/>
      <c r="J123" s="210">
        <f>ROUND(I123*H123,2)</f>
        <v>0</v>
      </c>
      <c r="K123" s="206" t="s">
        <v>121</v>
      </c>
      <c r="L123" s="44"/>
      <c r="M123" s="211" t="s">
        <v>19</v>
      </c>
      <c r="N123" s="212" t="s">
        <v>42</v>
      </c>
      <c r="O123" s="84"/>
      <c r="P123" s="213">
        <f>O123*H123</f>
        <v>0</v>
      </c>
      <c r="Q123" s="213">
        <v>0.27411000000000002</v>
      </c>
      <c r="R123" s="213">
        <f>Q123*H123</f>
        <v>137.05500000000001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122</v>
      </c>
      <c r="AT123" s="215" t="s">
        <v>117</v>
      </c>
      <c r="AU123" s="215" t="s">
        <v>81</v>
      </c>
      <c r="AY123" s="17" t="s">
        <v>115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79</v>
      </c>
      <c r="BK123" s="216">
        <f>ROUND(I123*H123,2)</f>
        <v>0</v>
      </c>
      <c r="BL123" s="17" t="s">
        <v>122</v>
      </c>
      <c r="BM123" s="215" t="s">
        <v>186</v>
      </c>
    </row>
    <row r="124" s="2" customFormat="1">
      <c r="A124" s="38"/>
      <c r="B124" s="39"/>
      <c r="C124" s="40"/>
      <c r="D124" s="217" t="s">
        <v>124</v>
      </c>
      <c r="E124" s="40"/>
      <c r="F124" s="218" t="s">
        <v>187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124</v>
      </c>
      <c r="AU124" s="17" t="s">
        <v>81</v>
      </c>
    </row>
    <row r="125" s="13" customFormat="1">
      <c r="A125" s="13"/>
      <c r="B125" s="222"/>
      <c r="C125" s="223"/>
      <c r="D125" s="224" t="s">
        <v>126</v>
      </c>
      <c r="E125" s="225" t="s">
        <v>19</v>
      </c>
      <c r="F125" s="226" t="s">
        <v>188</v>
      </c>
      <c r="G125" s="223"/>
      <c r="H125" s="225" t="s">
        <v>19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126</v>
      </c>
      <c r="AU125" s="232" t="s">
        <v>81</v>
      </c>
      <c r="AV125" s="13" t="s">
        <v>79</v>
      </c>
      <c r="AW125" s="13" t="s">
        <v>33</v>
      </c>
      <c r="AX125" s="13" t="s">
        <v>71</v>
      </c>
      <c r="AY125" s="232" t="s">
        <v>115</v>
      </c>
    </row>
    <row r="126" s="14" customFormat="1">
      <c r="A126" s="14"/>
      <c r="B126" s="233"/>
      <c r="C126" s="234"/>
      <c r="D126" s="224" t="s">
        <v>126</v>
      </c>
      <c r="E126" s="235" t="s">
        <v>19</v>
      </c>
      <c r="F126" s="236" t="s">
        <v>189</v>
      </c>
      <c r="G126" s="234"/>
      <c r="H126" s="237">
        <v>500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126</v>
      </c>
      <c r="AU126" s="243" t="s">
        <v>81</v>
      </c>
      <c r="AV126" s="14" t="s">
        <v>81</v>
      </c>
      <c r="AW126" s="14" t="s">
        <v>33</v>
      </c>
      <c r="AX126" s="14" t="s">
        <v>79</v>
      </c>
      <c r="AY126" s="243" t="s">
        <v>115</v>
      </c>
    </row>
    <row r="127" s="12" customFormat="1" ht="22.8" customHeight="1">
      <c r="A127" s="12"/>
      <c r="B127" s="188"/>
      <c r="C127" s="189"/>
      <c r="D127" s="190" t="s">
        <v>70</v>
      </c>
      <c r="E127" s="202" t="s">
        <v>147</v>
      </c>
      <c r="F127" s="202" t="s">
        <v>190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SUM(P128:P133)</f>
        <v>0</v>
      </c>
      <c r="Q127" s="196"/>
      <c r="R127" s="197">
        <f>SUM(R128:R133)</f>
        <v>0</v>
      </c>
      <c r="S127" s="196"/>
      <c r="T127" s="198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79</v>
      </c>
      <c r="AT127" s="200" t="s">
        <v>70</v>
      </c>
      <c r="AU127" s="200" t="s">
        <v>79</v>
      </c>
      <c r="AY127" s="199" t="s">
        <v>115</v>
      </c>
      <c r="BK127" s="201">
        <f>SUM(BK128:BK133)</f>
        <v>0</v>
      </c>
    </row>
    <row r="128" s="2" customFormat="1" ht="16.5" customHeight="1">
      <c r="A128" s="38"/>
      <c r="B128" s="39"/>
      <c r="C128" s="204" t="s">
        <v>191</v>
      </c>
      <c r="D128" s="204" t="s">
        <v>117</v>
      </c>
      <c r="E128" s="205" t="s">
        <v>192</v>
      </c>
      <c r="F128" s="206" t="s">
        <v>193</v>
      </c>
      <c r="G128" s="207" t="s">
        <v>176</v>
      </c>
      <c r="H128" s="208">
        <v>3300</v>
      </c>
      <c r="I128" s="209"/>
      <c r="J128" s="210">
        <f>ROUND(I128*H128,2)</f>
        <v>0</v>
      </c>
      <c r="K128" s="206" t="s">
        <v>19</v>
      </c>
      <c r="L128" s="44"/>
      <c r="M128" s="211" t="s">
        <v>19</v>
      </c>
      <c r="N128" s="212" t="s">
        <v>42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122</v>
      </c>
      <c r="AT128" s="215" t="s">
        <v>117</v>
      </c>
      <c r="AU128" s="215" t="s">
        <v>81</v>
      </c>
      <c r="AY128" s="17" t="s">
        <v>115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79</v>
      </c>
      <c r="BK128" s="216">
        <f>ROUND(I128*H128,2)</f>
        <v>0</v>
      </c>
      <c r="BL128" s="17" t="s">
        <v>122</v>
      </c>
      <c r="BM128" s="215" t="s">
        <v>194</v>
      </c>
    </row>
    <row r="129" s="13" customFormat="1">
      <c r="A129" s="13"/>
      <c r="B129" s="222"/>
      <c r="C129" s="223"/>
      <c r="D129" s="224" t="s">
        <v>126</v>
      </c>
      <c r="E129" s="225" t="s">
        <v>19</v>
      </c>
      <c r="F129" s="226" t="s">
        <v>195</v>
      </c>
      <c r="G129" s="223"/>
      <c r="H129" s="225" t="s">
        <v>19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126</v>
      </c>
      <c r="AU129" s="232" t="s">
        <v>81</v>
      </c>
      <c r="AV129" s="13" t="s">
        <v>79</v>
      </c>
      <c r="AW129" s="13" t="s">
        <v>33</v>
      </c>
      <c r="AX129" s="13" t="s">
        <v>71</v>
      </c>
      <c r="AY129" s="232" t="s">
        <v>115</v>
      </c>
    </row>
    <row r="130" s="14" customFormat="1">
      <c r="A130" s="14"/>
      <c r="B130" s="233"/>
      <c r="C130" s="234"/>
      <c r="D130" s="224" t="s">
        <v>126</v>
      </c>
      <c r="E130" s="235" t="s">
        <v>19</v>
      </c>
      <c r="F130" s="236" t="s">
        <v>196</v>
      </c>
      <c r="G130" s="234"/>
      <c r="H130" s="237">
        <v>3300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126</v>
      </c>
      <c r="AU130" s="243" t="s">
        <v>81</v>
      </c>
      <c r="AV130" s="14" t="s">
        <v>81</v>
      </c>
      <c r="AW130" s="14" t="s">
        <v>33</v>
      </c>
      <c r="AX130" s="14" t="s">
        <v>79</v>
      </c>
      <c r="AY130" s="243" t="s">
        <v>115</v>
      </c>
    </row>
    <row r="131" s="2" customFormat="1" ht="16.5" customHeight="1">
      <c r="A131" s="38"/>
      <c r="B131" s="39"/>
      <c r="C131" s="204" t="s">
        <v>8</v>
      </c>
      <c r="D131" s="204" t="s">
        <v>117</v>
      </c>
      <c r="E131" s="205" t="s">
        <v>197</v>
      </c>
      <c r="F131" s="206" t="s">
        <v>198</v>
      </c>
      <c r="G131" s="207" t="s">
        <v>176</v>
      </c>
      <c r="H131" s="208">
        <v>3405</v>
      </c>
      <c r="I131" s="209"/>
      <c r="J131" s="210">
        <f>ROUND(I131*H131,2)</f>
        <v>0</v>
      </c>
      <c r="K131" s="206" t="s">
        <v>19</v>
      </c>
      <c r="L131" s="44"/>
      <c r="M131" s="211" t="s">
        <v>19</v>
      </c>
      <c r="N131" s="212" t="s">
        <v>42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122</v>
      </c>
      <c r="AT131" s="215" t="s">
        <v>117</v>
      </c>
      <c r="AU131" s="215" t="s">
        <v>81</v>
      </c>
      <c r="AY131" s="17" t="s">
        <v>115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79</v>
      </c>
      <c r="BK131" s="216">
        <f>ROUND(I131*H131,2)</f>
        <v>0</v>
      </c>
      <c r="BL131" s="17" t="s">
        <v>122</v>
      </c>
      <c r="BM131" s="215" t="s">
        <v>199</v>
      </c>
    </row>
    <row r="132" s="13" customFormat="1">
      <c r="A132" s="13"/>
      <c r="B132" s="222"/>
      <c r="C132" s="223"/>
      <c r="D132" s="224" t="s">
        <v>126</v>
      </c>
      <c r="E132" s="225" t="s">
        <v>19</v>
      </c>
      <c r="F132" s="226" t="s">
        <v>200</v>
      </c>
      <c r="G132" s="223"/>
      <c r="H132" s="225" t="s">
        <v>19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126</v>
      </c>
      <c r="AU132" s="232" t="s">
        <v>81</v>
      </c>
      <c r="AV132" s="13" t="s">
        <v>79</v>
      </c>
      <c r="AW132" s="13" t="s">
        <v>33</v>
      </c>
      <c r="AX132" s="13" t="s">
        <v>71</v>
      </c>
      <c r="AY132" s="232" t="s">
        <v>115</v>
      </c>
    </row>
    <row r="133" s="14" customFormat="1">
      <c r="A133" s="14"/>
      <c r="B133" s="233"/>
      <c r="C133" s="234"/>
      <c r="D133" s="224" t="s">
        <v>126</v>
      </c>
      <c r="E133" s="235" t="s">
        <v>19</v>
      </c>
      <c r="F133" s="236" t="s">
        <v>201</v>
      </c>
      <c r="G133" s="234"/>
      <c r="H133" s="237">
        <v>3405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3" t="s">
        <v>126</v>
      </c>
      <c r="AU133" s="243" t="s">
        <v>81</v>
      </c>
      <c r="AV133" s="14" t="s">
        <v>81</v>
      </c>
      <c r="AW133" s="14" t="s">
        <v>33</v>
      </c>
      <c r="AX133" s="14" t="s">
        <v>79</v>
      </c>
      <c r="AY133" s="243" t="s">
        <v>115</v>
      </c>
    </row>
    <row r="134" s="12" customFormat="1" ht="22.8" customHeight="1">
      <c r="A134" s="12"/>
      <c r="B134" s="188"/>
      <c r="C134" s="189"/>
      <c r="D134" s="190" t="s">
        <v>70</v>
      </c>
      <c r="E134" s="202" t="s">
        <v>173</v>
      </c>
      <c r="F134" s="202" t="s">
        <v>202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SUM(P135:P140)</f>
        <v>0</v>
      </c>
      <c r="Q134" s="196"/>
      <c r="R134" s="197">
        <f>SUM(R135:R140)</f>
        <v>6.7412299999999998</v>
      </c>
      <c r="S134" s="196"/>
      <c r="T134" s="198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9" t="s">
        <v>79</v>
      </c>
      <c r="AT134" s="200" t="s">
        <v>70</v>
      </c>
      <c r="AU134" s="200" t="s">
        <v>79</v>
      </c>
      <c r="AY134" s="199" t="s">
        <v>115</v>
      </c>
      <c r="BK134" s="201">
        <f>SUM(BK135:BK140)</f>
        <v>0</v>
      </c>
    </row>
    <row r="135" s="2" customFormat="1" ht="16.5" customHeight="1">
      <c r="A135" s="38"/>
      <c r="B135" s="39"/>
      <c r="C135" s="204" t="s">
        <v>203</v>
      </c>
      <c r="D135" s="204" t="s">
        <v>117</v>
      </c>
      <c r="E135" s="205" t="s">
        <v>204</v>
      </c>
      <c r="F135" s="206" t="s">
        <v>205</v>
      </c>
      <c r="G135" s="207" t="s">
        <v>176</v>
      </c>
      <c r="H135" s="208">
        <v>6530</v>
      </c>
      <c r="I135" s="209"/>
      <c r="J135" s="210">
        <f>ROUND(I135*H135,2)</f>
        <v>0</v>
      </c>
      <c r="K135" s="206" t="s">
        <v>121</v>
      </c>
      <c r="L135" s="44"/>
      <c r="M135" s="211" t="s">
        <v>19</v>
      </c>
      <c r="N135" s="212" t="s">
        <v>42</v>
      </c>
      <c r="O135" s="84"/>
      <c r="P135" s="213">
        <f>O135*H135</f>
        <v>0</v>
      </c>
      <c r="Q135" s="213">
        <v>0.00060999999999999997</v>
      </c>
      <c r="R135" s="213">
        <f>Q135*H135</f>
        <v>3.9832999999999998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122</v>
      </c>
      <c r="AT135" s="215" t="s">
        <v>117</v>
      </c>
      <c r="AU135" s="215" t="s">
        <v>81</v>
      </c>
      <c r="AY135" s="17" t="s">
        <v>115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79</v>
      </c>
      <c r="BK135" s="216">
        <f>ROUND(I135*H135,2)</f>
        <v>0</v>
      </c>
      <c r="BL135" s="17" t="s">
        <v>122</v>
      </c>
      <c r="BM135" s="215" t="s">
        <v>206</v>
      </c>
    </row>
    <row r="136" s="2" customFormat="1">
      <c r="A136" s="38"/>
      <c r="B136" s="39"/>
      <c r="C136" s="40"/>
      <c r="D136" s="217" t="s">
        <v>124</v>
      </c>
      <c r="E136" s="40"/>
      <c r="F136" s="218" t="s">
        <v>207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124</v>
      </c>
      <c r="AU136" s="17" t="s">
        <v>81</v>
      </c>
    </row>
    <row r="137" s="14" customFormat="1">
      <c r="A137" s="14"/>
      <c r="B137" s="233"/>
      <c r="C137" s="234"/>
      <c r="D137" s="224" t="s">
        <v>126</v>
      </c>
      <c r="E137" s="235" t="s">
        <v>19</v>
      </c>
      <c r="F137" s="236" t="s">
        <v>208</v>
      </c>
      <c r="G137" s="234"/>
      <c r="H137" s="237">
        <v>6530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3" t="s">
        <v>126</v>
      </c>
      <c r="AU137" s="243" t="s">
        <v>81</v>
      </c>
      <c r="AV137" s="14" t="s">
        <v>81</v>
      </c>
      <c r="AW137" s="14" t="s">
        <v>33</v>
      </c>
      <c r="AX137" s="14" t="s">
        <v>79</v>
      </c>
      <c r="AY137" s="243" t="s">
        <v>115</v>
      </c>
    </row>
    <row r="138" s="2" customFormat="1" ht="16.5" customHeight="1">
      <c r="A138" s="38"/>
      <c r="B138" s="39"/>
      <c r="C138" s="204" t="s">
        <v>209</v>
      </c>
      <c r="D138" s="204" t="s">
        <v>117</v>
      </c>
      <c r="E138" s="205" t="s">
        <v>210</v>
      </c>
      <c r="F138" s="206" t="s">
        <v>211</v>
      </c>
      <c r="G138" s="207" t="s">
        <v>176</v>
      </c>
      <c r="H138" s="208">
        <v>3997</v>
      </c>
      <c r="I138" s="209"/>
      <c r="J138" s="210">
        <f>ROUND(I138*H138,2)</f>
        <v>0</v>
      </c>
      <c r="K138" s="206" t="s">
        <v>121</v>
      </c>
      <c r="L138" s="44"/>
      <c r="M138" s="211" t="s">
        <v>19</v>
      </c>
      <c r="N138" s="212" t="s">
        <v>42</v>
      </c>
      <c r="O138" s="84"/>
      <c r="P138" s="213">
        <f>O138*H138</f>
        <v>0</v>
      </c>
      <c r="Q138" s="213">
        <v>0.00068999999999999997</v>
      </c>
      <c r="R138" s="213">
        <f>Q138*H138</f>
        <v>2.75793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122</v>
      </c>
      <c r="AT138" s="215" t="s">
        <v>117</v>
      </c>
      <c r="AU138" s="215" t="s">
        <v>81</v>
      </c>
      <c r="AY138" s="17" t="s">
        <v>115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79</v>
      </c>
      <c r="BK138" s="216">
        <f>ROUND(I138*H138,2)</f>
        <v>0</v>
      </c>
      <c r="BL138" s="17" t="s">
        <v>122</v>
      </c>
      <c r="BM138" s="215" t="s">
        <v>212</v>
      </c>
    </row>
    <row r="139" s="2" customFormat="1">
      <c r="A139" s="38"/>
      <c r="B139" s="39"/>
      <c r="C139" s="40"/>
      <c r="D139" s="217" t="s">
        <v>124</v>
      </c>
      <c r="E139" s="40"/>
      <c r="F139" s="218" t="s">
        <v>213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124</v>
      </c>
      <c r="AU139" s="17" t="s">
        <v>81</v>
      </c>
    </row>
    <row r="140" s="14" customFormat="1">
      <c r="A140" s="14"/>
      <c r="B140" s="233"/>
      <c r="C140" s="234"/>
      <c r="D140" s="224" t="s">
        <v>126</v>
      </c>
      <c r="E140" s="235" t="s">
        <v>19</v>
      </c>
      <c r="F140" s="236" t="s">
        <v>214</v>
      </c>
      <c r="G140" s="234"/>
      <c r="H140" s="237">
        <v>3997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126</v>
      </c>
      <c r="AU140" s="243" t="s">
        <v>81</v>
      </c>
      <c r="AV140" s="14" t="s">
        <v>81</v>
      </c>
      <c r="AW140" s="14" t="s">
        <v>33</v>
      </c>
      <c r="AX140" s="14" t="s">
        <v>79</v>
      </c>
      <c r="AY140" s="243" t="s">
        <v>115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215</v>
      </c>
      <c r="F141" s="202" t="s">
        <v>216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SUM(P142:P143)</f>
        <v>0</v>
      </c>
      <c r="Q141" s="196"/>
      <c r="R141" s="197">
        <f>SUM(R142:R143)</f>
        <v>0</v>
      </c>
      <c r="S141" s="196"/>
      <c r="T141" s="198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79</v>
      </c>
      <c r="AT141" s="200" t="s">
        <v>70</v>
      </c>
      <c r="AU141" s="200" t="s">
        <v>79</v>
      </c>
      <c r="AY141" s="199" t="s">
        <v>115</v>
      </c>
      <c r="BK141" s="201">
        <f>SUM(BK142:BK143)</f>
        <v>0</v>
      </c>
    </row>
    <row r="142" s="2" customFormat="1" ht="24.15" customHeight="1">
      <c r="A142" s="38"/>
      <c r="B142" s="39"/>
      <c r="C142" s="204" t="s">
        <v>217</v>
      </c>
      <c r="D142" s="204" t="s">
        <v>117</v>
      </c>
      <c r="E142" s="205" t="s">
        <v>218</v>
      </c>
      <c r="F142" s="206" t="s">
        <v>219</v>
      </c>
      <c r="G142" s="207" t="s">
        <v>150</v>
      </c>
      <c r="H142" s="208">
        <v>143.79599999999999</v>
      </c>
      <c r="I142" s="209"/>
      <c r="J142" s="210">
        <f>ROUND(I142*H142,2)</f>
        <v>0</v>
      </c>
      <c r="K142" s="206" t="s">
        <v>121</v>
      </c>
      <c r="L142" s="44"/>
      <c r="M142" s="211" t="s">
        <v>19</v>
      </c>
      <c r="N142" s="212" t="s">
        <v>42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122</v>
      </c>
      <c r="AT142" s="215" t="s">
        <v>117</v>
      </c>
      <c r="AU142" s="215" t="s">
        <v>81</v>
      </c>
      <c r="AY142" s="17" t="s">
        <v>115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79</v>
      </c>
      <c r="BK142" s="216">
        <f>ROUND(I142*H142,2)</f>
        <v>0</v>
      </c>
      <c r="BL142" s="17" t="s">
        <v>122</v>
      </c>
      <c r="BM142" s="215" t="s">
        <v>220</v>
      </c>
    </row>
    <row r="143" s="2" customFormat="1">
      <c r="A143" s="38"/>
      <c r="B143" s="39"/>
      <c r="C143" s="40"/>
      <c r="D143" s="217" t="s">
        <v>124</v>
      </c>
      <c r="E143" s="40"/>
      <c r="F143" s="218" t="s">
        <v>221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124</v>
      </c>
      <c r="AU143" s="17" t="s">
        <v>81</v>
      </c>
    </row>
    <row r="144" s="12" customFormat="1" ht="25.92" customHeight="1">
      <c r="A144" s="12"/>
      <c r="B144" s="188"/>
      <c r="C144" s="189"/>
      <c r="D144" s="190" t="s">
        <v>70</v>
      </c>
      <c r="E144" s="191" t="s">
        <v>167</v>
      </c>
      <c r="F144" s="191" t="s">
        <v>222</v>
      </c>
      <c r="G144" s="189"/>
      <c r="H144" s="189"/>
      <c r="I144" s="192"/>
      <c r="J144" s="193">
        <f>BK144</f>
        <v>0</v>
      </c>
      <c r="K144" s="189"/>
      <c r="L144" s="194"/>
      <c r="M144" s="195"/>
      <c r="N144" s="196"/>
      <c r="O144" s="196"/>
      <c r="P144" s="197">
        <f>P145</f>
        <v>0</v>
      </c>
      <c r="Q144" s="196"/>
      <c r="R144" s="197">
        <f>R145</f>
        <v>0.51999999999999991</v>
      </c>
      <c r="S144" s="196"/>
      <c r="T144" s="198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9" t="s">
        <v>136</v>
      </c>
      <c r="AT144" s="200" t="s">
        <v>70</v>
      </c>
      <c r="AU144" s="200" t="s">
        <v>71</v>
      </c>
      <c r="AY144" s="199" t="s">
        <v>115</v>
      </c>
      <c r="BK144" s="201">
        <f>BK145</f>
        <v>0</v>
      </c>
    </row>
    <row r="145" s="12" customFormat="1" ht="22.8" customHeight="1">
      <c r="A145" s="12"/>
      <c r="B145" s="188"/>
      <c r="C145" s="189"/>
      <c r="D145" s="190" t="s">
        <v>70</v>
      </c>
      <c r="E145" s="202" t="s">
        <v>223</v>
      </c>
      <c r="F145" s="202" t="s">
        <v>224</v>
      </c>
      <c r="G145" s="189"/>
      <c r="H145" s="189"/>
      <c r="I145" s="192"/>
      <c r="J145" s="203">
        <f>BK145</f>
        <v>0</v>
      </c>
      <c r="K145" s="189"/>
      <c r="L145" s="194"/>
      <c r="M145" s="195"/>
      <c r="N145" s="196"/>
      <c r="O145" s="196"/>
      <c r="P145" s="197">
        <f>SUM(P146:P148)</f>
        <v>0</v>
      </c>
      <c r="Q145" s="196"/>
      <c r="R145" s="197">
        <f>SUM(R146:R148)</f>
        <v>0.51999999999999991</v>
      </c>
      <c r="S145" s="196"/>
      <c r="T145" s="198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9" t="s">
        <v>136</v>
      </c>
      <c r="AT145" s="200" t="s">
        <v>70</v>
      </c>
      <c r="AU145" s="200" t="s">
        <v>79</v>
      </c>
      <c r="AY145" s="199" t="s">
        <v>115</v>
      </c>
      <c r="BK145" s="201">
        <f>SUM(BK146:BK148)</f>
        <v>0</v>
      </c>
    </row>
    <row r="146" s="2" customFormat="1" ht="21.75" customHeight="1">
      <c r="A146" s="38"/>
      <c r="B146" s="39"/>
      <c r="C146" s="204" t="s">
        <v>225</v>
      </c>
      <c r="D146" s="204" t="s">
        <v>117</v>
      </c>
      <c r="E146" s="205" t="s">
        <v>226</v>
      </c>
      <c r="F146" s="206" t="s">
        <v>227</v>
      </c>
      <c r="G146" s="207" t="s">
        <v>185</v>
      </c>
      <c r="H146" s="208">
        <v>1000</v>
      </c>
      <c r="I146" s="209"/>
      <c r="J146" s="210">
        <f>ROUND(I146*H146,2)</f>
        <v>0</v>
      </c>
      <c r="K146" s="206" t="s">
        <v>121</v>
      </c>
      <c r="L146" s="44"/>
      <c r="M146" s="211" t="s">
        <v>19</v>
      </c>
      <c r="N146" s="212" t="s">
        <v>42</v>
      </c>
      <c r="O146" s="84"/>
      <c r="P146" s="213">
        <f>O146*H146</f>
        <v>0</v>
      </c>
      <c r="Q146" s="213">
        <v>0.00051999999999999995</v>
      </c>
      <c r="R146" s="213">
        <f>Q146*H146</f>
        <v>0.51999999999999991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228</v>
      </c>
      <c r="AT146" s="215" t="s">
        <v>117</v>
      </c>
      <c r="AU146" s="215" t="s">
        <v>81</v>
      </c>
      <c r="AY146" s="17" t="s">
        <v>115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79</v>
      </c>
      <c r="BK146" s="216">
        <f>ROUND(I146*H146,2)</f>
        <v>0</v>
      </c>
      <c r="BL146" s="17" t="s">
        <v>228</v>
      </c>
      <c r="BM146" s="215" t="s">
        <v>229</v>
      </c>
    </row>
    <row r="147" s="2" customFormat="1">
      <c r="A147" s="38"/>
      <c r="B147" s="39"/>
      <c r="C147" s="40"/>
      <c r="D147" s="217" t="s">
        <v>124</v>
      </c>
      <c r="E147" s="40"/>
      <c r="F147" s="218" t="s">
        <v>230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124</v>
      </c>
      <c r="AU147" s="17" t="s">
        <v>81</v>
      </c>
    </row>
    <row r="148" s="14" customFormat="1">
      <c r="A148" s="14"/>
      <c r="B148" s="233"/>
      <c r="C148" s="234"/>
      <c r="D148" s="224" t="s">
        <v>126</v>
      </c>
      <c r="E148" s="235" t="s">
        <v>19</v>
      </c>
      <c r="F148" s="236" t="s">
        <v>231</v>
      </c>
      <c r="G148" s="234"/>
      <c r="H148" s="237">
        <v>1000</v>
      </c>
      <c r="I148" s="238"/>
      <c r="J148" s="234"/>
      <c r="K148" s="234"/>
      <c r="L148" s="239"/>
      <c r="M148" s="265"/>
      <c r="N148" s="266"/>
      <c r="O148" s="266"/>
      <c r="P148" s="266"/>
      <c r="Q148" s="266"/>
      <c r="R148" s="266"/>
      <c r="S148" s="266"/>
      <c r="T148" s="26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3" t="s">
        <v>126</v>
      </c>
      <c r="AU148" s="243" t="s">
        <v>81</v>
      </c>
      <c r="AV148" s="14" t="s">
        <v>81</v>
      </c>
      <c r="AW148" s="14" t="s">
        <v>33</v>
      </c>
      <c r="AX148" s="14" t="s">
        <v>79</v>
      </c>
      <c r="AY148" s="243" t="s">
        <v>115</v>
      </c>
    </row>
    <row r="149" s="2" customFormat="1" ht="6.96" customHeight="1">
      <c r="A149" s="38"/>
      <c r="B149" s="59"/>
      <c r="C149" s="60"/>
      <c r="D149" s="60"/>
      <c r="E149" s="60"/>
      <c r="F149" s="60"/>
      <c r="G149" s="60"/>
      <c r="H149" s="60"/>
      <c r="I149" s="60"/>
      <c r="J149" s="60"/>
      <c r="K149" s="60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ikN9AePWTZyp+eLZBLxaIU7ISfMY+ogIglXsJbEQezR314ztbKHzGAXn1HPLKouKOKALjNyCS0QNRPJCfsV0Sg==" hashValue="ECfJnmNdxS0jWnQTE9uyyf5N4mW0RCQDHD8TdUktyGKoQA/bRwJk5wikgtr6OHWUw9JuWN4W2P/V+gfuR5sSmA==" algorithmName="SHA-512" password="CC35"/>
  <autoFilter ref="C86:K14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22252206"/>
    <hyperlink ref="F97" r:id="rId2" display="https://podminky.urs.cz/item/CS_URS_2024_02/129001101"/>
    <hyperlink ref="F100" r:id="rId3" display="https://podminky.urs.cz/item/CS_URS_2024_02/162751117"/>
    <hyperlink ref="F103" r:id="rId4" display="https://podminky.urs.cz/item/CS_URS_2024_02/162751119"/>
    <hyperlink ref="F106" r:id="rId5" display="https://podminky.urs.cz/item/CS_URS_2024_02/171201231"/>
    <hyperlink ref="F110" r:id="rId6" display="https://podminky.urs.cz/item/CS_URS_2024_02/171251201"/>
    <hyperlink ref="F113" r:id="rId7" display="https://podminky.urs.cz/item/CS_URS_2024_02/175111101"/>
    <hyperlink ref="F119" r:id="rId8" display="https://podminky.urs.cz/item/CS_URS_2024_02/181152302"/>
    <hyperlink ref="F124" r:id="rId9" display="https://podminky.urs.cz/item/CS_URS_2024_02/212752412"/>
    <hyperlink ref="F136" r:id="rId10" display="https://podminky.urs.cz/item/CS_URS_2024_02/919721123"/>
    <hyperlink ref="F139" r:id="rId11" display="https://podminky.urs.cz/item/CS_URS_2024_02/919726123"/>
    <hyperlink ref="F143" r:id="rId12" display="https://podminky.urs.cz/item/CS_URS_2024_02/998225111"/>
    <hyperlink ref="F147" r:id="rId13" display="https://podminky.urs.cz/item/CS_URS_2024_02/460671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85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III/1012 A III/1015 VŠESTARY, REKONSTRUKCE SILNICE - DOPLNĚNÍ ÚPRAVY AKTIVNÍ ZÓNY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86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232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11. 9. 2024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obec Všestary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stavby'!E17="","",'Rekapitulace stavby'!E17)</f>
        <v>AFRY CZ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ROUND((SUM(BE87:BE172)),  2)</f>
        <v>0</v>
      </c>
      <c r="G33" s="38"/>
      <c r="H33" s="38"/>
      <c r="I33" s="148">
        <v>0.20999999999999999</v>
      </c>
      <c r="J33" s="147">
        <f>ROUND(((SUM(BE87:BE172))*I33),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ROUND((SUM(BF87:BF172)),  2)</f>
        <v>0</v>
      </c>
      <c r="G34" s="38"/>
      <c r="H34" s="38"/>
      <c r="I34" s="148">
        <v>0.12</v>
      </c>
      <c r="J34" s="147">
        <f>ROUND(((SUM(BF87:BF172))*I34),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ROUND((SUM(BG87:BG172)),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ROUND((SUM(BH87:BH172)),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ROUND((SUM(BI87:BI172)),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88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III/1012 A III/1015 VŠESTARY, REKONSTRUKCE SILNICE - DOPLNĚNÍ ÚPRAVY AKTIVNÍ ZÓNY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 xml:space="preserve">SO 102 -  Sanace AZ v ul. Strančická - Hrdinů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11. 9. 2024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obec Všestary </v>
      </c>
      <c r="G54" s="40"/>
      <c r="H54" s="40"/>
      <c r="I54" s="32" t="s">
        <v>31</v>
      </c>
      <c r="J54" s="36" t="str">
        <f>E21</f>
        <v>AFRY CZ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89</v>
      </c>
      <c r="D57" s="162"/>
      <c r="E57" s="162"/>
      <c r="F57" s="162"/>
      <c r="G57" s="162"/>
      <c r="H57" s="162"/>
      <c r="I57" s="162"/>
      <c r="J57" s="163" t="s">
        <v>90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91</v>
      </c>
    </row>
    <row r="60" hidden="1" s="9" customFormat="1" ht="24.96" customHeight="1">
      <c r="A60" s="9"/>
      <c r="B60" s="165"/>
      <c r="C60" s="166"/>
      <c r="D60" s="167" t="s">
        <v>92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93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95</v>
      </c>
      <c r="E62" s="174"/>
      <c r="F62" s="174"/>
      <c r="G62" s="174"/>
      <c r="H62" s="174"/>
      <c r="I62" s="174"/>
      <c r="J62" s="175">
        <f>J129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96</v>
      </c>
      <c r="E63" s="174"/>
      <c r="F63" s="174"/>
      <c r="G63" s="174"/>
      <c r="H63" s="174"/>
      <c r="I63" s="174"/>
      <c r="J63" s="175">
        <f>J139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233</v>
      </c>
      <c r="E64" s="174"/>
      <c r="F64" s="174"/>
      <c r="G64" s="174"/>
      <c r="H64" s="174"/>
      <c r="I64" s="174"/>
      <c r="J64" s="175">
        <f>J146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97</v>
      </c>
      <c r="E65" s="174"/>
      <c r="F65" s="174"/>
      <c r="G65" s="174"/>
      <c r="H65" s="174"/>
      <c r="I65" s="174"/>
      <c r="J65" s="175">
        <f>J165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5"/>
      <c r="C66" s="166"/>
      <c r="D66" s="167" t="s">
        <v>98</v>
      </c>
      <c r="E66" s="168"/>
      <c r="F66" s="168"/>
      <c r="G66" s="168"/>
      <c r="H66" s="168"/>
      <c r="I66" s="168"/>
      <c r="J66" s="169">
        <f>J168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1"/>
      <c r="C67" s="172"/>
      <c r="D67" s="173" t="s">
        <v>99</v>
      </c>
      <c r="E67" s="174"/>
      <c r="F67" s="174"/>
      <c r="G67" s="174"/>
      <c r="H67" s="174"/>
      <c r="I67" s="174"/>
      <c r="J67" s="175">
        <f>J169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III/1012 A III/1015 VŠESTARY, REKONSTRUKCE SILNICE - DOPLNĚNÍ ÚPRAVY AKTIVNÍ ZÓNY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86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 xml:space="preserve">SO 102 -  Sanace AZ v ul. Strančická - Hrdinů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11. 9. 2024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 xml:space="preserve">obec Všestary </v>
      </c>
      <c r="G83" s="40"/>
      <c r="H83" s="40"/>
      <c r="I83" s="32" t="s">
        <v>31</v>
      </c>
      <c r="J83" s="36" t="str">
        <f>E21</f>
        <v>AFRY CZ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IF(E18="","",E18)</f>
        <v>Vyplň údaj</v>
      </c>
      <c r="G84" s="40"/>
      <c r="H84" s="40"/>
      <c r="I84" s="32" t="s">
        <v>34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101</v>
      </c>
      <c r="D86" s="180" t="s">
        <v>56</v>
      </c>
      <c r="E86" s="180" t="s">
        <v>52</v>
      </c>
      <c r="F86" s="180" t="s">
        <v>53</v>
      </c>
      <c r="G86" s="180" t="s">
        <v>102</v>
      </c>
      <c r="H86" s="180" t="s">
        <v>103</v>
      </c>
      <c r="I86" s="180" t="s">
        <v>104</v>
      </c>
      <c r="J86" s="180" t="s">
        <v>90</v>
      </c>
      <c r="K86" s="181" t="s">
        <v>105</v>
      </c>
      <c r="L86" s="182"/>
      <c r="M86" s="92" t="s">
        <v>19</v>
      </c>
      <c r="N86" s="93" t="s">
        <v>41</v>
      </c>
      <c r="O86" s="93" t="s">
        <v>106</v>
      </c>
      <c r="P86" s="93" t="s">
        <v>107</v>
      </c>
      <c r="Q86" s="93" t="s">
        <v>108</v>
      </c>
      <c r="R86" s="93" t="s">
        <v>109</v>
      </c>
      <c r="S86" s="93" t="s">
        <v>110</v>
      </c>
      <c r="T86" s="94" t="s">
        <v>111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112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P88+P168</f>
        <v>0</v>
      </c>
      <c r="Q87" s="96"/>
      <c r="R87" s="185">
        <f>R88+R168</f>
        <v>2.2601999999999998</v>
      </c>
      <c r="S87" s="96"/>
      <c r="T87" s="186">
        <f>T88+T168</f>
        <v>1349.5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70</v>
      </c>
      <c r="AU87" s="17" t="s">
        <v>91</v>
      </c>
      <c r="BK87" s="187">
        <f>BK88+BK168</f>
        <v>0</v>
      </c>
    </row>
    <row r="88" s="12" customFormat="1" ht="25.92" customHeight="1">
      <c r="A88" s="12"/>
      <c r="B88" s="188"/>
      <c r="C88" s="189"/>
      <c r="D88" s="190" t="s">
        <v>70</v>
      </c>
      <c r="E88" s="191" t="s">
        <v>113</v>
      </c>
      <c r="F88" s="191" t="s">
        <v>114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P89+P129+P139+P146+P165</f>
        <v>0</v>
      </c>
      <c r="Q88" s="196"/>
      <c r="R88" s="197">
        <f>R89+R129+R139+R146+R165</f>
        <v>2.0002</v>
      </c>
      <c r="S88" s="196"/>
      <c r="T88" s="198">
        <f>T89+T129+T139+T146+T165</f>
        <v>1349.5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79</v>
      </c>
      <c r="AT88" s="200" t="s">
        <v>70</v>
      </c>
      <c r="AU88" s="200" t="s">
        <v>71</v>
      </c>
      <c r="AY88" s="199" t="s">
        <v>115</v>
      </c>
      <c r="BK88" s="201">
        <f>BK89+BK129+BK139+BK146+BK165</f>
        <v>0</v>
      </c>
    </row>
    <row r="89" s="12" customFormat="1" ht="22.8" customHeight="1">
      <c r="A89" s="12"/>
      <c r="B89" s="188"/>
      <c r="C89" s="189"/>
      <c r="D89" s="190" t="s">
        <v>70</v>
      </c>
      <c r="E89" s="202" t="s">
        <v>79</v>
      </c>
      <c r="F89" s="202" t="s">
        <v>116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SUM(P90:P128)</f>
        <v>0</v>
      </c>
      <c r="Q89" s="196"/>
      <c r="R89" s="197">
        <f>SUM(R90:R128)</f>
        <v>0.013000000000000001</v>
      </c>
      <c r="S89" s="196"/>
      <c r="T89" s="198">
        <f>SUM(T90:T128)</f>
        <v>1349.5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79</v>
      </c>
      <c r="AT89" s="200" t="s">
        <v>70</v>
      </c>
      <c r="AU89" s="200" t="s">
        <v>79</v>
      </c>
      <c r="AY89" s="199" t="s">
        <v>115</v>
      </c>
      <c r="BK89" s="201">
        <f>SUM(BK90:BK128)</f>
        <v>0</v>
      </c>
    </row>
    <row r="90" s="2" customFormat="1" ht="37.8" customHeight="1">
      <c r="A90" s="38"/>
      <c r="B90" s="39"/>
      <c r="C90" s="204" t="s">
        <v>79</v>
      </c>
      <c r="D90" s="204" t="s">
        <v>117</v>
      </c>
      <c r="E90" s="205" t="s">
        <v>234</v>
      </c>
      <c r="F90" s="206" t="s">
        <v>235</v>
      </c>
      <c r="G90" s="207" t="s">
        <v>176</v>
      </c>
      <c r="H90" s="208">
        <v>1600</v>
      </c>
      <c r="I90" s="209"/>
      <c r="J90" s="210">
        <f>ROUND(I90*H90,2)</f>
        <v>0</v>
      </c>
      <c r="K90" s="206" t="s">
        <v>121</v>
      </c>
      <c r="L90" s="44"/>
      <c r="M90" s="211" t="s">
        <v>19</v>
      </c>
      <c r="N90" s="212" t="s">
        <v>42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0.75</v>
      </c>
      <c r="T90" s="214">
        <f>S90*H90</f>
        <v>1200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122</v>
      </c>
      <c r="AT90" s="215" t="s">
        <v>117</v>
      </c>
      <c r="AU90" s="215" t="s">
        <v>81</v>
      </c>
      <c r="AY90" s="17" t="s">
        <v>115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79</v>
      </c>
      <c r="BK90" s="216">
        <f>ROUND(I90*H90,2)</f>
        <v>0</v>
      </c>
      <c r="BL90" s="17" t="s">
        <v>122</v>
      </c>
      <c r="BM90" s="215" t="s">
        <v>236</v>
      </c>
    </row>
    <row r="91" s="2" customFormat="1">
      <c r="A91" s="38"/>
      <c r="B91" s="39"/>
      <c r="C91" s="40"/>
      <c r="D91" s="217" t="s">
        <v>124</v>
      </c>
      <c r="E91" s="40"/>
      <c r="F91" s="218" t="s">
        <v>237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81</v>
      </c>
    </row>
    <row r="92" s="14" customFormat="1">
      <c r="A92" s="14"/>
      <c r="B92" s="233"/>
      <c r="C92" s="234"/>
      <c r="D92" s="224" t="s">
        <v>126</v>
      </c>
      <c r="E92" s="235" t="s">
        <v>19</v>
      </c>
      <c r="F92" s="236" t="s">
        <v>238</v>
      </c>
      <c r="G92" s="234"/>
      <c r="H92" s="237">
        <v>1600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3" t="s">
        <v>126</v>
      </c>
      <c r="AU92" s="243" t="s">
        <v>81</v>
      </c>
      <c r="AV92" s="14" t="s">
        <v>81</v>
      </c>
      <c r="AW92" s="14" t="s">
        <v>33</v>
      </c>
      <c r="AX92" s="14" t="s">
        <v>79</v>
      </c>
      <c r="AY92" s="243" t="s">
        <v>115</v>
      </c>
    </row>
    <row r="93" s="2" customFormat="1" ht="24.15" customHeight="1">
      <c r="A93" s="38"/>
      <c r="B93" s="39"/>
      <c r="C93" s="204" t="s">
        <v>81</v>
      </c>
      <c r="D93" s="204" t="s">
        <v>117</v>
      </c>
      <c r="E93" s="205" t="s">
        <v>239</v>
      </c>
      <c r="F93" s="206" t="s">
        <v>240</v>
      </c>
      <c r="G93" s="207" t="s">
        <v>176</v>
      </c>
      <c r="H93" s="208">
        <v>1300</v>
      </c>
      <c r="I93" s="209"/>
      <c r="J93" s="210">
        <f>ROUND(I93*H93,2)</f>
        <v>0</v>
      </c>
      <c r="K93" s="206" t="s">
        <v>121</v>
      </c>
      <c r="L93" s="44"/>
      <c r="M93" s="211" t="s">
        <v>19</v>
      </c>
      <c r="N93" s="212" t="s">
        <v>42</v>
      </c>
      <c r="O93" s="84"/>
      <c r="P93" s="213">
        <f>O93*H93</f>
        <v>0</v>
      </c>
      <c r="Q93" s="213">
        <v>1.0000000000000001E-05</v>
      </c>
      <c r="R93" s="213">
        <f>Q93*H93</f>
        <v>0.013000000000000001</v>
      </c>
      <c r="S93" s="213">
        <v>0.11500000000000001</v>
      </c>
      <c r="T93" s="214">
        <f>S93*H93</f>
        <v>149.5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122</v>
      </c>
      <c r="AT93" s="215" t="s">
        <v>117</v>
      </c>
      <c r="AU93" s="215" t="s">
        <v>81</v>
      </c>
      <c r="AY93" s="17" t="s">
        <v>115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79</v>
      </c>
      <c r="BK93" s="216">
        <f>ROUND(I93*H93,2)</f>
        <v>0</v>
      </c>
      <c r="BL93" s="17" t="s">
        <v>122</v>
      </c>
      <c r="BM93" s="215" t="s">
        <v>241</v>
      </c>
    </row>
    <row r="94" s="2" customFormat="1">
      <c r="A94" s="38"/>
      <c r="B94" s="39"/>
      <c r="C94" s="40"/>
      <c r="D94" s="217" t="s">
        <v>124</v>
      </c>
      <c r="E94" s="40"/>
      <c r="F94" s="218" t="s">
        <v>242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124</v>
      </c>
      <c r="AU94" s="17" t="s">
        <v>81</v>
      </c>
    </row>
    <row r="95" s="13" customFormat="1">
      <c r="A95" s="13"/>
      <c r="B95" s="222"/>
      <c r="C95" s="223"/>
      <c r="D95" s="224" t="s">
        <v>126</v>
      </c>
      <c r="E95" s="225" t="s">
        <v>19</v>
      </c>
      <c r="F95" s="226" t="s">
        <v>243</v>
      </c>
      <c r="G95" s="223"/>
      <c r="H95" s="225" t="s">
        <v>19</v>
      </c>
      <c r="I95" s="227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126</v>
      </c>
      <c r="AU95" s="232" t="s">
        <v>81</v>
      </c>
      <c r="AV95" s="13" t="s">
        <v>79</v>
      </c>
      <c r="AW95" s="13" t="s">
        <v>33</v>
      </c>
      <c r="AX95" s="13" t="s">
        <v>71</v>
      </c>
      <c r="AY95" s="232" t="s">
        <v>115</v>
      </c>
    </row>
    <row r="96" s="14" customFormat="1">
      <c r="A96" s="14"/>
      <c r="B96" s="233"/>
      <c r="C96" s="234"/>
      <c r="D96" s="224" t="s">
        <v>126</v>
      </c>
      <c r="E96" s="235" t="s">
        <v>19</v>
      </c>
      <c r="F96" s="236" t="s">
        <v>244</v>
      </c>
      <c r="G96" s="234"/>
      <c r="H96" s="237">
        <v>1300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3" t="s">
        <v>126</v>
      </c>
      <c r="AU96" s="243" t="s">
        <v>81</v>
      </c>
      <c r="AV96" s="14" t="s">
        <v>81</v>
      </c>
      <c r="AW96" s="14" t="s">
        <v>33</v>
      </c>
      <c r="AX96" s="14" t="s">
        <v>79</v>
      </c>
      <c r="AY96" s="243" t="s">
        <v>115</v>
      </c>
    </row>
    <row r="97" s="2" customFormat="1" ht="24.15" customHeight="1">
      <c r="A97" s="38"/>
      <c r="B97" s="39"/>
      <c r="C97" s="204" t="s">
        <v>136</v>
      </c>
      <c r="D97" s="204" t="s">
        <v>117</v>
      </c>
      <c r="E97" s="205" t="s">
        <v>118</v>
      </c>
      <c r="F97" s="206" t="s">
        <v>119</v>
      </c>
      <c r="G97" s="207" t="s">
        <v>120</v>
      </c>
      <c r="H97" s="208">
        <v>1040</v>
      </c>
      <c r="I97" s="209"/>
      <c r="J97" s="210">
        <f>ROUND(I97*H97,2)</f>
        <v>0</v>
      </c>
      <c r="K97" s="206" t="s">
        <v>121</v>
      </c>
      <c r="L97" s="44"/>
      <c r="M97" s="211" t="s">
        <v>19</v>
      </c>
      <c r="N97" s="212" t="s">
        <v>42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122</v>
      </c>
      <c r="AT97" s="215" t="s">
        <v>117</v>
      </c>
      <c r="AU97" s="215" t="s">
        <v>81</v>
      </c>
      <c r="AY97" s="17" t="s">
        <v>115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79</v>
      </c>
      <c r="BK97" s="216">
        <f>ROUND(I97*H97,2)</f>
        <v>0</v>
      </c>
      <c r="BL97" s="17" t="s">
        <v>122</v>
      </c>
      <c r="BM97" s="215" t="s">
        <v>123</v>
      </c>
    </row>
    <row r="98" s="2" customFormat="1">
      <c r="A98" s="38"/>
      <c r="B98" s="39"/>
      <c r="C98" s="40"/>
      <c r="D98" s="217" t="s">
        <v>124</v>
      </c>
      <c r="E98" s="40"/>
      <c r="F98" s="218" t="s">
        <v>125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124</v>
      </c>
      <c r="AU98" s="17" t="s">
        <v>81</v>
      </c>
    </row>
    <row r="99" s="13" customFormat="1">
      <c r="A99" s="13"/>
      <c r="B99" s="222"/>
      <c r="C99" s="223"/>
      <c r="D99" s="224" t="s">
        <v>126</v>
      </c>
      <c r="E99" s="225" t="s">
        <v>19</v>
      </c>
      <c r="F99" s="226" t="s">
        <v>127</v>
      </c>
      <c r="G99" s="223"/>
      <c r="H99" s="225" t="s">
        <v>19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126</v>
      </c>
      <c r="AU99" s="232" t="s">
        <v>81</v>
      </c>
      <c r="AV99" s="13" t="s">
        <v>79</v>
      </c>
      <c r="AW99" s="13" t="s">
        <v>33</v>
      </c>
      <c r="AX99" s="13" t="s">
        <v>71</v>
      </c>
      <c r="AY99" s="232" t="s">
        <v>115</v>
      </c>
    </row>
    <row r="100" s="14" customFormat="1">
      <c r="A100" s="14"/>
      <c r="B100" s="233"/>
      <c r="C100" s="234"/>
      <c r="D100" s="224" t="s">
        <v>126</v>
      </c>
      <c r="E100" s="235" t="s">
        <v>19</v>
      </c>
      <c r="F100" s="236" t="s">
        <v>245</v>
      </c>
      <c r="G100" s="234"/>
      <c r="H100" s="237">
        <v>980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3" t="s">
        <v>126</v>
      </c>
      <c r="AU100" s="243" t="s">
        <v>81</v>
      </c>
      <c r="AV100" s="14" t="s">
        <v>81</v>
      </c>
      <c r="AW100" s="14" t="s">
        <v>33</v>
      </c>
      <c r="AX100" s="14" t="s">
        <v>71</v>
      </c>
      <c r="AY100" s="243" t="s">
        <v>115</v>
      </c>
    </row>
    <row r="101" s="14" customFormat="1">
      <c r="A101" s="14"/>
      <c r="B101" s="233"/>
      <c r="C101" s="234"/>
      <c r="D101" s="224" t="s">
        <v>126</v>
      </c>
      <c r="E101" s="235" t="s">
        <v>19</v>
      </c>
      <c r="F101" s="236" t="s">
        <v>246</v>
      </c>
      <c r="G101" s="234"/>
      <c r="H101" s="237">
        <v>60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3" t="s">
        <v>126</v>
      </c>
      <c r="AU101" s="243" t="s">
        <v>81</v>
      </c>
      <c r="AV101" s="14" t="s">
        <v>81</v>
      </c>
      <c r="AW101" s="14" t="s">
        <v>33</v>
      </c>
      <c r="AX101" s="14" t="s">
        <v>71</v>
      </c>
      <c r="AY101" s="243" t="s">
        <v>115</v>
      </c>
    </row>
    <row r="102" s="15" customFormat="1">
      <c r="A102" s="15"/>
      <c r="B102" s="244"/>
      <c r="C102" s="245"/>
      <c r="D102" s="224" t="s">
        <v>126</v>
      </c>
      <c r="E102" s="246" t="s">
        <v>19</v>
      </c>
      <c r="F102" s="247" t="s">
        <v>130</v>
      </c>
      <c r="G102" s="245"/>
      <c r="H102" s="248">
        <v>1040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4" t="s">
        <v>126</v>
      </c>
      <c r="AU102" s="254" t="s">
        <v>81</v>
      </c>
      <c r="AV102" s="15" t="s">
        <v>122</v>
      </c>
      <c r="AW102" s="15" t="s">
        <v>33</v>
      </c>
      <c r="AX102" s="15" t="s">
        <v>79</v>
      </c>
      <c r="AY102" s="254" t="s">
        <v>115</v>
      </c>
    </row>
    <row r="103" s="2" customFormat="1" ht="24.15" customHeight="1">
      <c r="A103" s="38"/>
      <c r="B103" s="39"/>
      <c r="C103" s="204" t="s">
        <v>122</v>
      </c>
      <c r="D103" s="204" t="s">
        <v>117</v>
      </c>
      <c r="E103" s="205" t="s">
        <v>131</v>
      </c>
      <c r="F103" s="206" t="s">
        <v>132</v>
      </c>
      <c r="G103" s="207" t="s">
        <v>120</v>
      </c>
      <c r="H103" s="208">
        <v>60</v>
      </c>
      <c r="I103" s="209"/>
      <c r="J103" s="210">
        <f>ROUND(I103*H103,2)</f>
        <v>0</v>
      </c>
      <c r="K103" s="206" t="s">
        <v>121</v>
      </c>
      <c r="L103" s="44"/>
      <c r="M103" s="211" t="s">
        <v>19</v>
      </c>
      <c r="N103" s="212" t="s">
        <v>42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122</v>
      </c>
      <c r="AT103" s="215" t="s">
        <v>117</v>
      </c>
      <c r="AU103" s="215" t="s">
        <v>81</v>
      </c>
      <c r="AY103" s="17" t="s">
        <v>115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79</v>
      </c>
      <c r="BK103" s="216">
        <f>ROUND(I103*H103,2)</f>
        <v>0</v>
      </c>
      <c r="BL103" s="17" t="s">
        <v>122</v>
      </c>
      <c r="BM103" s="215" t="s">
        <v>133</v>
      </c>
    </row>
    <row r="104" s="2" customFormat="1">
      <c r="A104" s="38"/>
      <c r="B104" s="39"/>
      <c r="C104" s="40"/>
      <c r="D104" s="217" t="s">
        <v>124</v>
      </c>
      <c r="E104" s="40"/>
      <c r="F104" s="218" t="s">
        <v>134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124</v>
      </c>
      <c r="AU104" s="17" t="s">
        <v>81</v>
      </c>
    </row>
    <row r="105" s="14" customFormat="1">
      <c r="A105" s="14"/>
      <c r="B105" s="233"/>
      <c r="C105" s="234"/>
      <c r="D105" s="224" t="s">
        <v>126</v>
      </c>
      <c r="E105" s="235" t="s">
        <v>19</v>
      </c>
      <c r="F105" s="236" t="s">
        <v>247</v>
      </c>
      <c r="G105" s="234"/>
      <c r="H105" s="237">
        <v>60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3" t="s">
        <v>126</v>
      </c>
      <c r="AU105" s="243" t="s">
        <v>81</v>
      </c>
      <c r="AV105" s="14" t="s">
        <v>81</v>
      </c>
      <c r="AW105" s="14" t="s">
        <v>33</v>
      </c>
      <c r="AX105" s="14" t="s">
        <v>79</v>
      </c>
      <c r="AY105" s="243" t="s">
        <v>115</v>
      </c>
    </row>
    <row r="106" s="2" customFormat="1" ht="37.8" customHeight="1">
      <c r="A106" s="38"/>
      <c r="B106" s="39"/>
      <c r="C106" s="204" t="s">
        <v>147</v>
      </c>
      <c r="D106" s="204" t="s">
        <v>117</v>
      </c>
      <c r="E106" s="205" t="s">
        <v>137</v>
      </c>
      <c r="F106" s="206" t="s">
        <v>138</v>
      </c>
      <c r="G106" s="207" t="s">
        <v>120</v>
      </c>
      <c r="H106" s="208">
        <v>1040</v>
      </c>
      <c r="I106" s="209"/>
      <c r="J106" s="210">
        <f>ROUND(I106*H106,2)</f>
        <v>0</v>
      </c>
      <c r="K106" s="206" t="s">
        <v>121</v>
      </c>
      <c r="L106" s="44"/>
      <c r="M106" s="211" t="s">
        <v>19</v>
      </c>
      <c r="N106" s="212" t="s">
        <v>42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122</v>
      </c>
      <c r="AT106" s="215" t="s">
        <v>117</v>
      </c>
      <c r="AU106" s="215" t="s">
        <v>81</v>
      </c>
      <c r="AY106" s="17" t="s">
        <v>115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79</v>
      </c>
      <c r="BK106" s="216">
        <f>ROUND(I106*H106,2)</f>
        <v>0</v>
      </c>
      <c r="BL106" s="17" t="s">
        <v>122</v>
      </c>
      <c r="BM106" s="215" t="s">
        <v>139</v>
      </c>
    </row>
    <row r="107" s="2" customFormat="1">
      <c r="A107" s="38"/>
      <c r="B107" s="39"/>
      <c r="C107" s="40"/>
      <c r="D107" s="217" t="s">
        <v>124</v>
      </c>
      <c r="E107" s="40"/>
      <c r="F107" s="218" t="s">
        <v>140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81</v>
      </c>
    </row>
    <row r="108" s="14" customFormat="1">
      <c r="A108" s="14"/>
      <c r="B108" s="233"/>
      <c r="C108" s="234"/>
      <c r="D108" s="224" t="s">
        <v>126</v>
      </c>
      <c r="E108" s="235" t="s">
        <v>19</v>
      </c>
      <c r="F108" s="236" t="s">
        <v>248</v>
      </c>
      <c r="G108" s="234"/>
      <c r="H108" s="237">
        <v>1040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3" t="s">
        <v>126</v>
      </c>
      <c r="AU108" s="243" t="s">
        <v>81</v>
      </c>
      <c r="AV108" s="14" t="s">
        <v>81</v>
      </c>
      <c r="AW108" s="14" t="s">
        <v>33</v>
      </c>
      <c r="AX108" s="14" t="s">
        <v>79</v>
      </c>
      <c r="AY108" s="243" t="s">
        <v>115</v>
      </c>
    </row>
    <row r="109" s="2" customFormat="1" ht="37.8" customHeight="1">
      <c r="A109" s="38"/>
      <c r="B109" s="39"/>
      <c r="C109" s="204" t="s">
        <v>155</v>
      </c>
      <c r="D109" s="204" t="s">
        <v>117</v>
      </c>
      <c r="E109" s="205" t="s">
        <v>142</v>
      </c>
      <c r="F109" s="206" t="s">
        <v>143</v>
      </c>
      <c r="G109" s="207" t="s">
        <v>120</v>
      </c>
      <c r="H109" s="208">
        <v>10400</v>
      </c>
      <c r="I109" s="209"/>
      <c r="J109" s="210">
        <f>ROUND(I109*H109,2)</f>
        <v>0</v>
      </c>
      <c r="K109" s="206" t="s">
        <v>121</v>
      </c>
      <c r="L109" s="44"/>
      <c r="M109" s="211" t="s">
        <v>19</v>
      </c>
      <c r="N109" s="212" t="s">
        <v>42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122</v>
      </c>
      <c r="AT109" s="215" t="s">
        <v>117</v>
      </c>
      <c r="AU109" s="215" t="s">
        <v>81</v>
      </c>
      <c r="AY109" s="17" t="s">
        <v>115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79</v>
      </c>
      <c r="BK109" s="216">
        <f>ROUND(I109*H109,2)</f>
        <v>0</v>
      </c>
      <c r="BL109" s="17" t="s">
        <v>122</v>
      </c>
      <c r="BM109" s="215" t="s">
        <v>144</v>
      </c>
    </row>
    <row r="110" s="2" customFormat="1">
      <c r="A110" s="38"/>
      <c r="B110" s="39"/>
      <c r="C110" s="40"/>
      <c r="D110" s="217" t="s">
        <v>124</v>
      </c>
      <c r="E110" s="40"/>
      <c r="F110" s="218" t="s">
        <v>145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124</v>
      </c>
      <c r="AU110" s="17" t="s">
        <v>81</v>
      </c>
    </row>
    <row r="111" s="14" customFormat="1">
      <c r="A111" s="14"/>
      <c r="B111" s="233"/>
      <c r="C111" s="234"/>
      <c r="D111" s="224" t="s">
        <v>126</v>
      </c>
      <c r="E111" s="235" t="s">
        <v>19</v>
      </c>
      <c r="F111" s="236" t="s">
        <v>249</v>
      </c>
      <c r="G111" s="234"/>
      <c r="H111" s="237">
        <v>10400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126</v>
      </c>
      <c r="AU111" s="243" t="s">
        <v>81</v>
      </c>
      <c r="AV111" s="14" t="s">
        <v>81</v>
      </c>
      <c r="AW111" s="14" t="s">
        <v>33</v>
      </c>
      <c r="AX111" s="14" t="s">
        <v>79</v>
      </c>
      <c r="AY111" s="243" t="s">
        <v>115</v>
      </c>
    </row>
    <row r="112" s="2" customFormat="1" ht="24.15" customHeight="1">
      <c r="A112" s="38"/>
      <c r="B112" s="39"/>
      <c r="C112" s="204" t="s">
        <v>160</v>
      </c>
      <c r="D112" s="204" t="s">
        <v>117</v>
      </c>
      <c r="E112" s="205" t="s">
        <v>148</v>
      </c>
      <c r="F112" s="206" t="s">
        <v>149</v>
      </c>
      <c r="G112" s="207" t="s">
        <v>150</v>
      </c>
      <c r="H112" s="208">
        <v>2080</v>
      </c>
      <c r="I112" s="209"/>
      <c r="J112" s="210">
        <f>ROUND(I112*H112,2)</f>
        <v>0</v>
      </c>
      <c r="K112" s="206" t="s">
        <v>121</v>
      </c>
      <c r="L112" s="44"/>
      <c r="M112" s="211" t="s">
        <v>19</v>
      </c>
      <c r="N112" s="212" t="s">
        <v>42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122</v>
      </c>
      <c r="AT112" s="215" t="s">
        <v>117</v>
      </c>
      <c r="AU112" s="215" t="s">
        <v>81</v>
      </c>
      <c r="AY112" s="17" t="s">
        <v>115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79</v>
      </c>
      <c r="BK112" s="216">
        <f>ROUND(I112*H112,2)</f>
        <v>0</v>
      </c>
      <c r="BL112" s="17" t="s">
        <v>122</v>
      </c>
      <c r="BM112" s="215" t="s">
        <v>151</v>
      </c>
    </row>
    <row r="113" s="2" customFormat="1">
      <c r="A113" s="38"/>
      <c r="B113" s="39"/>
      <c r="C113" s="40"/>
      <c r="D113" s="217" t="s">
        <v>124</v>
      </c>
      <c r="E113" s="40"/>
      <c r="F113" s="218" t="s">
        <v>152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124</v>
      </c>
      <c r="AU113" s="17" t="s">
        <v>81</v>
      </c>
    </row>
    <row r="114" s="13" customFormat="1">
      <c r="A114" s="13"/>
      <c r="B114" s="222"/>
      <c r="C114" s="223"/>
      <c r="D114" s="224" t="s">
        <v>126</v>
      </c>
      <c r="E114" s="225" t="s">
        <v>19</v>
      </c>
      <c r="F114" s="226" t="s">
        <v>153</v>
      </c>
      <c r="G114" s="223"/>
      <c r="H114" s="225" t="s">
        <v>19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126</v>
      </c>
      <c r="AU114" s="232" t="s">
        <v>81</v>
      </c>
      <c r="AV114" s="13" t="s">
        <v>79</v>
      </c>
      <c r="AW114" s="13" t="s">
        <v>33</v>
      </c>
      <c r="AX114" s="13" t="s">
        <v>71</v>
      </c>
      <c r="AY114" s="232" t="s">
        <v>115</v>
      </c>
    </row>
    <row r="115" s="14" customFormat="1">
      <c r="A115" s="14"/>
      <c r="B115" s="233"/>
      <c r="C115" s="234"/>
      <c r="D115" s="224" t="s">
        <v>126</v>
      </c>
      <c r="E115" s="235" t="s">
        <v>19</v>
      </c>
      <c r="F115" s="236" t="s">
        <v>250</v>
      </c>
      <c r="G115" s="234"/>
      <c r="H115" s="237">
        <v>2080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126</v>
      </c>
      <c r="AU115" s="243" t="s">
        <v>81</v>
      </c>
      <c r="AV115" s="14" t="s">
        <v>81</v>
      </c>
      <c r="AW115" s="14" t="s">
        <v>33</v>
      </c>
      <c r="AX115" s="14" t="s">
        <v>79</v>
      </c>
      <c r="AY115" s="243" t="s">
        <v>115</v>
      </c>
    </row>
    <row r="116" s="2" customFormat="1" ht="24.15" customHeight="1">
      <c r="A116" s="38"/>
      <c r="B116" s="39"/>
      <c r="C116" s="204" t="s">
        <v>166</v>
      </c>
      <c r="D116" s="204" t="s">
        <v>117</v>
      </c>
      <c r="E116" s="205" t="s">
        <v>156</v>
      </c>
      <c r="F116" s="206" t="s">
        <v>157</v>
      </c>
      <c r="G116" s="207" t="s">
        <v>120</v>
      </c>
      <c r="H116" s="208">
        <v>1040</v>
      </c>
      <c r="I116" s="209"/>
      <c r="J116" s="210">
        <f>ROUND(I116*H116,2)</f>
        <v>0</v>
      </c>
      <c r="K116" s="206" t="s">
        <v>121</v>
      </c>
      <c r="L116" s="44"/>
      <c r="M116" s="211" t="s">
        <v>19</v>
      </c>
      <c r="N116" s="212" t="s">
        <v>42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122</v>
      </c>
      <c r="AT116" s="215" t="s">
        <v>117</v>
      </c>
      <c r="AU116" s="215" t="s">
        <v>81</v>
      </c>
      <c r="AY116" s="17" t="s">
        <v>115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79</v>
      </c>
      <c r="BK116" s="216">
        <f>ROUND(I116*H116,2)</f>
        <v>0</v>
      </c>
      <c r="BL116" s="17" t="s">
        <v>122</v>
      </c>
      <c r="BM116" s="215" t="s">
        <v>158</v>
      </c>
    </row>
    <row r="117" s="2" customFormat="1">
      <c r="A117" s="38"/>
      <c r="B117" s="39"/>
      <c r="C117" s="40"/>
      <c r="D117" s="217" t="s">
        <v>124</v>
      </c>
      <c r="E117" s="40"/>
      <c r="F117" s="218" t="s">
        <v>159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124</v>
      </c>
      <c r="AU117" s="17" t="s">
        <v>81</v>
      </c>
    </row>
    <row r="118" s="14" customFormat="1">
      <c r="A118" s="14"/>
      <c r="B118" s="233"/>
      <c r="C118" s="234"/>
      <c r="D118" s="224" t="s">
        <v>126</v>
      </c>
      <c r="E118" s="235" t="s">
        <v>19</v>
      </c>
      <c r="F118" s="236" t="s">
        <v>248</v>
      </c>
      <c r="G118" s="234"/>
      <c r="H118" s="237">
        <v>1040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3" t="s">
        <v>126</v>
      </c>
      <c r="AU118" s="243" t="s">
        <v>81</v>
      </c>
      <c r="AV118" s="14" t="s">
        <v>81</v>
      </c>
      <c r="AW118" s="14" t="s">
        <v>33</v>
      </c>
      <c r="AX118" s="14" t="s">
        <v>79</v>
      </c>
      <c r="AY118" s="243" t="s">
        <v>115</v>
      </c>
    </row>
    <row r="119" s="2" customFormat="1" ht="37.8" customHeight="1">
      <c r="A119" s="38"/>
      <c r="B119" s="39"/>
      <c r="C119" s="204" t="s">
        <v>173</v>
      </c>
      <c r="D119" s="204" t="s">
        <v>117</v>
      </c>
      <c r="E119" s="205" t="s">
        <v>161</v>
      </c>
      <c r="F119" s="206" t="s">
        <v>162</v>
      </c>
      <c r="G119" s="207" t="s">
        <v>120</v>
      </c>
      <c r="H119" s="208">
        <v>60</v>
      </c>
      <c r="I119" s="209"/>
      <c r="J119" s="210">
        <f>ROUND(I119*H119,2)</f>
        <v>0</v>
      </c>
      <c r="K119" s="206" t="s">
        <v>121</v>
      </c>
      <c r="L119" s="44"/>
      <c r="M119" s="211" t="s">
        <v>19</v>
      </c>
      <c r="N119" s="212" t="s">
        <v>42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122</v>
      </c>
      <c r="AT119" s="215" t="s">
        <v>117</v>
      </c>
      <c r="AU119" s="215" t="s">
        <v>81</v>
      </c>
      <c r="AY119" s="17" t="s">
        <v>115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79</v>
      </c>
      <c r="BK119" s="216">
        <f>ROUND(I119*H119,2)</f>
        <v>0</v>
      </c>
      <c r="BL119" s="17" t="s">
        <v>122</v>
      </c>
      <c r="BM119" s="215" t="s">
        <v>163</v>
      </c>
    </row>
    <row r="120" s="2" customFormat="1">
      <c r="A120" s="38"/>
      <c r="B120" s="39"/>
      <c r="C120" s="40"/>
      <c r="D120" s="217" t="s">
        <v>124</v>
      </c>
      <c r="E120" s="40"/>
      <c r="F120" s="218" t="s">
        <v>164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124</v>
      </c>
      <c r="AU120" s="17" t="s">
        <v>81</v>
      </c>
    </row>
    <row r="121" s="14" customFormat="1">
      <c r="A121" s="14"/>
      <c r="B121" s="233"/>
      <c r="C121" s="234"/>
      <c r="D121" s="224" t="s">
        <v>126</v>
      </c>
      <c r="E121" s="235" t="s">
        <v>19</v>
      </c>
      <c r="F121" s="236" t="s">
        <v>251</v>
      </c>
      <c r="G121" s="234"/>
      <c r="H121" s="237">
        <v>60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3" t="s">
        <v>126</v>
      </c>
      <c r="AU121" s="243" t="s">
        <v>81</v>
      </c>
      <c r="AV121" s="14" t="s">
        <v>81</v>
      </c>
      <c r="AW121" s="14" t="s">
        <v>33</v>
      </c>
      <c r="AX121" s="14" t="s">
        <v>79</v>
      </c>
      <c r="AY121" s="243" t="s">
        <v>115</v>
      </c>
    </row>
    <row r="122" s="2" customFormat="1" ht="16.5" customHeight="1">
      <c r="A122" s="38"/>
      <c r="B122" s="39"/>
      <c r="C122" s="255" t="s">
        <v>182</v>
      </c>
      <c r="D122" s="255" t="s">
        <v>167</v>
      </c>
      <c r="E122" s="256" t="s">
        <v>168</v>
      </c>
      <c r="F122" s="257" t="s">
        <v>169</v>
      </c>
      <c r="G122" s="258" t="s">
        <v>150</v>
      </c>
      <c r="H122" s="259">
        <v>120</v>
      </c>
      <c r="I122" s="260"/>
      <c r="J122" s="261">
        <f>ROUND(I122*H122,2)</f>
        <v>0</v>
      </c>
      <c r="K122" s="257" t="s">
        <v>121</v>
      </c>
      <c r="L122" s="262"/>
      <c r="M122" s="263" t="s">
        <v>19</v>
      </c>
      <c r="N122" s="264" t="s">
        <v>42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166</v>
      </c>
      <c r="AT122" s="215" t="s">
        <v>167</v>
      </c>
      <c r="AU122" s="215" t="s">
        <v>81</v>
      </c>
      <c r="AY122" s="17" t="s">
        <v>115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79</v>
      </c>
      <c r="BK122" s="216">
        <f>ROUND(I122*H122,2)</f>
        <v>0</v>
      </c>
      <c r="BL122" s="17" t="s">
        <v>122</v>
      </c>
      <c r="BM122" s="215" t="s">
        <v>170</v>
      </c>
    </row>
    <row r="123" s="14" customFormat="1">
      <c r="A123" s="14"/>
      <c r="B123" s="233"/>
      <c r="C123" s="234"/>
      <c r="D123" s="224" t="s">
        <v>126</v>
      </c>
      <c r="E123" s="235" t="s">
        <v>19</v>
      </c>
      <c r="F123" s="236" t="s">
        <v>252</v>
      </c>
      <c r="G123" s="234"/>
      <c r="H123" s="237">
        <v>60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3" t="s">
        <v>126</v>
      </c>
      <c r="AU123" s="243" t="s">
        <v>81</v>
      </c>
      <c r="AV123" s="14" t="s">
        <v>81</v>
      </c>
      <c r="AW123" s="14" t="s">
        <v>33</v>
      </c>
      <c r="AX123" s="14" t="s">
        <v>79</v>
      </c>
      <c r="AY123" s="243" t="s">
        <v>115</v>
      </c>
    </row>
    <row r="124" s="14" customFormat="1">
      <c r="A124" s="14"/>
      <c r="B124" s="233"/>
      <c r="C124" s="234"/>
      <c r="D124" s="224" t="s">
        <v>126</v>
      </c>
      <c r="E124" s="234"/>
      <c r="F124" s="236" t="s">
        <v>253</v>
      </c>
      <c r="G124" s="234"/>
      <c r="H124" s="237">
        <v>120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126</v>
      </c>
      <c r="AU124" s="243" t="s">
        <v>81</v>
      </c>
      <c r="AV124" s="14" t="s">
        <v>81</v>
      </c>
      <c r="AW124" s="14" t="s">
        <v>4</v>
      </c>
      <c r="AX124" s="14" t="s">
        <v>79</v>
      </c>
      <c r="AY124" s="243" t="s">
        <v>115</v>
      </c>
    </row>
    <row r="125" s="2" customFormat="1" ht="16.5" customHeight="1">
      <c r="A125" s="38"/>
      <c r="B125" s="39"/>
      <c r="C125" s="204" t="s">
        <v>191</v>
      </c>
      <c r="D125" s="204" t="s">
        <v>117</v>
      </c>
      <c r="E125" s="205" t="s">
        <v>174</v>
      </c>
      <c r="F125" s="206" t="s">
        <v>175</v>
      </c>
      <c r="G125" s="207" t="s">
        <v>176</v>
      </c>
      <c r="H125" s="208">
        <v>1880</v>
      </c>
      <c r="I125" s="209"/>
      <c r="J125" s="210">
        <f>ROUND(I125*H125,2)</f>
        <v>0</v>
      </c>
      <c r="K125" s="206" t="s">
        <v>121</v>
      </c>
      <c r="L125" s="44"/>
      <c r="M125" s="211" t="s">
        <v>19</v>
      </c>
      <c r="N125" s="212" t="s">
        <v>42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122</v>
      </c>
      <c r="AT125" s="215" t="s">
        <v>117</v>
      </c>
      <c r="AU125" s="215" t="s">
        <v>81</v>
      </c>
      <c r="AY125" s="17" t="s">
        <v>115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79</v>
      </c>
      <c r="BK125" s="216">
        <f>ROUND(I125*H125,2)</f>
        <v>0</v>
      </c>
      <c r="BL125" s="17" t="s">
        <v>122</v>
      </c>
      <c r="BM125" s="215" t="s">
        <v>177</v>
      </c>
    </row>
    <row r="126" s="2" customFormat="1">
      <c r="A126" s="38"/>
      <c r="B126" s="39"/>
      <c r="C126" s="40"/>
      <c r="D126" s="217" t="s">
        <v>124</v>
      </c>
      <c r="E126" s="40"/>
      <c r="F126" s="218" t="s">
        <v>178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124</v>
      </c>
      <c r="AU126" s="17" t="s">
        <v>81</v>
      </c>
    </row>
    <row r="127" s="13" customFormat="1">
      <c r="A127" s="13"/>
      <c r="B127" s="222"/>
      <c r="C127" s="223"/>
      <c r="D127" s="224" t="s">
        <v>126</v>
      </c>
      <c r="E127" s="225" t="s">
        <v>19</v>
      </c>
      <c r="F127" s="226" t="s">
        <v>179</v>
      </c>
      <c r="G127" s="223"/>
      <c r="H127" s="225" t="s">
        <v>19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126</v>
      </c>
      <c r="AU127" s="232" t="s">
        <v>81</v>
      </c>
      <c r="AV127" s="13" t="s">
        <v>79</v>
      </c>
      <c r="AW127" s="13" t="s">
        <v>33</v>
      </c>
      <c r="AX127" s="13" t="s">
        <v>71</v>
      </c>
      <c r="AY127" s="232" t="s">
        <v>115</v>
      </c>
    </row>
    <row r="128" s="14" customFormat="1">
      <c r="A128" s="14"/>
      <c r="B128" s="233"/>
      <c r="C128" s="234"/>
      <c r="D128" s="224" t="s">
        <v>126</v>
      </c>
      <c r="E128" s="235" t="s">
        <v>19</v>
      </c>
      <c r="F128" s="236" t="s">
        <v>254</v>
      </c>
      <c r="G128" s="234"/>
      <c r="H128" s="237">
        <v>1880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126</v>
      </c>
      <c r="AU128" s="243" t="s">
        <v>81</v>
      </c>
      <c r="AV128" s="14" t="s">
        <v>81</v>
      </c>
      <c r="AW128" s="14" t="s">
        <v>33</v>
      </c>
      <c r="AX128" s="14" t="s">
        <v>79</v>
      </c>
      <c r="AY128" s="243" t="s">
        <v>115</v>
      </c>
    </row>
    <row r="129" s="12" customFormat="1" ht="22.8" customHeight="1">
      <c r="A129" s="12"/>
      <c r="B129" s="188"/>
      <c r="C129" s="189"/>
      <c r="D129" s="190" t="s">
        <v>70</v>
      </c>
      <c r="E129" s="202" t="s">
        <v>147</v>
      </c>
      <c r="F129" s="202" t="s">
        <v>190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SUM(P130:P138)</f>
        <v>0</v>
      </c>
      <c r="Q129" s="196"/>
      <c r="R129" s="197">
        <f>SUM(R130:R138)</f>
        <v>0</v>
      </c>
      <c r="S129" s="196"/>
      <c r="T129" s="198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9" t="s">
        <v>79</v>
      </c>
      <c r="AT129" s="200" t="s">
        <v>70</v>
      </c>
      <c r="AU129" s="200" t="s">
        <v>79</v>
      </c>
      <c r="AY129" s="199" t="s">
        <v>115</v>
      </c>
      <c r="BK129" s="201">
        <f>SUM(BK130:BK138)</f>
        <v>0</v>
      </c>
    </row>
    <row r="130" s="2" customFormat="1" ht="21.75" customHeight="1">
      <c r="A130" s="38"/>
      <c r="B130" s="39"/>
      <c r="C130" s="204" t="s">
        <v>8</v>
      </c>
      <c r="D130" s="204" t="s">
        <v>117</v>
      </c>
      <c r="E130" s="205" t="s">
        <v>255</v>
      </c>
      <c r="F130" s="206" t="s">
        <v>256</v>
      </c>
      <c r="G130" s="207" t="s">
        <v>176</v>
      </c>
      <c r="H130" s="208">
        <v>1750</v>
      </c>
      <c r="I130" s="209"/>
      <c r="J130" s="210">
        <f>ROUND(I130*H130,2)</f>
        <v>0</v>
      </c>
      <c r="K130" s="206" t="s">
        <v>121</v>
      </c>
      <c r="L130" s="44"/>
      <c r="M130" s="211" t="s">
        <v>19</v>
      </c>
      <c r="N130" s="212" t="s">
        <v>42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122</v>
      </c>
      <c r="AT130" s="215" t="s">
        <v>117</v>
      </c>
      <c r="AU130" s="215" t="s">
        <v>81</v>
      </c>
      <c r="AY130" s="17" t="s">
        <v>115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79</v>
      </c>
      <c r="BK130" s="216">
        <f>ROUND(I130*H130,2)</f>
        <v>0</v>
      </c>
      <c r="BL130" s="17" t="s">
        <v>122</v>
      </c>
      <c r="BM130" s="215" t="s">
        <v>257</v>
      </c>
    </row>
    <row r="131" s="2" customFormat="1">
      <c r="A131" s="38"/>
      <c r="B131" s="39"/>
      <c r="C131" s="40"/>
      <c r="D131" s="217" t="s">
        <v>124</v>
      </c>
      <c r="E131" s="40"/>
      <c r="F131" s="218" t="s">
        <v>258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124</v>
      </c>
      <c r="AU131" s="17" t="s">
        <v>81</v>
      </c>
    </row>
    <row r="132" s="14" customFormat="1">
      <c r="A132" s="14"/>
      <c r="B132" s="233"/>
      <c r="C132" s="234"/>
      <c r="D132" s="224" t="s">
        <v>126</v>
      </c>
      <c r="E132" s="235" t="s">
        <v>19</v>
      </c>
      <c r="F132" s="236" t="s">
        <v>259</v>
      </c>
      <c r="G132" s="234"/>
      <c r="H132" s="237">
        <v>1750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126</v>
      </c>
      <c r="AU132" s="243" t="s">
        <v>81</v>
      </c>
      <c r="AV132" s="14" t="s">
        <v>81</v>
      </c>
      <c r="AW132" s="14" t="s">
        <v>33</v>
      </c>
      <c r="AX132" s="14" t="s">
        <v>79</v>
      </c>
      <c r="AY132" s="243" t="s">
        <v>115</v>
      </c>
    </row>
    <row r="133" s="2" customFormat="1" ht="16.5" customHeight="1">
      <c r="A133" s="38"/>
      <c r="B133" s="39"/>
      <c r="C133" s="204" t="s">
        <v>203</v>
      </c>
      <c r="D133" s="204" t="s">
        <v>117</v>
      </c>
      <c r="E133" s="205" t="s">
        <v>197</v>
      </c>
      <c r="F133" s="206" t="s">
        <v>198</v>
      </c>
      <c r="G133" s="207" t="s">
        <v>176</v>
      </c>
      <c r="H133" s="208">
        <v>1880</v>
      </c>
      <c r="I133" s="209"/>
      <c r="J133" s="210">
        <f>ROUND(I133*H133,2)</f>
        <v>0</v>
      </c>
      <c r="K133" s="206" t="s">
        <v>19</v>
      </c>
      <c r="L133" s="44"/>
      <c r="M133" s="211" t="s">
        <v>19</v>
      </c>
      <c r="N133" s="212" t="s">
        <v>42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122</v>
      </c>
      <c r="AT133" s="215" t="s">
        <v>117</v>
      </c>
      <c r="AU133" s="215" t="s">
        <v>81</v>
      </c>
      <c r="AY133" s="17" t="s">
        <v>115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79</v>
      </c>
      <c r="BK133" s="216">
        <f>ROUND(I133*H133,2)</f>
        <v>0</v>
      </c>
      <c r="BL133" s="17" t="s">
        <v>122</v>
      </c>
      <c r="BM133" s="215" t="s">
        <v>199</v>
      </c>
    </row>
    <row r="134" s="13" customFormat="1">
      <c r="A134" s="13"/>
      <c r="B134" s="222"/>
      <c r="C134" s="223"/>
      <c r="D134" s="224" t="s">
        <v>126</v>
      </c>
      <c r="E134" s="225" t="s">
        <v>19</v>
      </c>
      <c r="F134" s="226" t="s">
        <v>200</v>
      </c>
      <c r="G134" s="223"/>
      <c r="H134" s="225" t="s">
        <v>19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126</v>
      </c>
      <c r="AU134" s="232" t="s">
        <v>81</v>
      </c>
      <c r="AV134" s="13" t="s">
        <v>79</v>
      </c>
      <c r="AW134" s="13" t="s">
        <v>33</v>
      </c>
      <c r="AX134" s="13" t="s">
        <v>71</v>
      </c>
      <c r="AY134" s="232" t="s">
        <v>115</v>
      </c>
    </row>
    <row r="135" s="14" customFormat="1">
      <c r="A135" s="14"/>
      <c r="B135" s="233"/>
      <c r="C135" s="234"/>
      <c r="D135" s="224" t="s">
        <v>126</v>
      </c>
      <c r="E135" s="235" t="s">
        <v>19</v>
      </c>
      <c r="F135" s="236" t="s">
        <v>254</v>
      </c>
      <c r="G135" s="234"/>
      <c r="H135" s="237">
        <v>1880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3" t="s">
        <v>126</v>
      </c>
      <c r="AU135" s="243" t="s">
        <v>81</v>
      </c>
      <c r="AV135" s="14" t="s">
        <v>81</v>
      </c>
      <c r="AW135" s="14" t="s">
        <v>33</v>
      </c>
      <c r="AX135" s="14" t="s">
        <v>79</v>
      </c>
      <c r="AY135" s="243" t="s">
        <v>115</v>
      </c>
    </row>
    <row r="136" s="2" customFormat="1" ht="24.15" customHeight="1">
      <c r="A136" s="38"/>
      <c r="B136" s="39"/>
      <c r="C136" s="204" t="s">
        <v>209</v>
      </c>
      <c r="D136" s="204" t="s">
        <v>117</v>
      </c>
      <c r="E136" s="205" t="s">
        <v>260</v>
      </c>
      <c r="F136" s="206" t="s">
        <v>261</v>
      </c>
      <c r="G136" s="207" t="s">
        <v>176</v>
      </c>
      <c r="H136" s="208">
        <v>1520</v>
      </c>
      <c r="I136" s="209"/>
      <c r="J136" s="210">
        <f>ROUND(I136*H136,2)</f>
        <v>0</v>
      </c>
      <c r="K136" s="206" t="s">
        <v>121</v>
      </c>
      <c r="L136" s="44"/>
      <c r="M136" s="211" t="s">
        <v>19</v>
      </c>
      <c r="N136" s="212" t="s">
        <v>42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122</v>
      </c>
      <c r="AT136" s="215" t="s">
        <v>117</v>
      </c>
      <c r="AU136" s="215" t="s">
        <v>81</v>
      </c>
      <c r="AY136" s="17" t="s">
        <v>115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79</v>
      </c>
      <c r="BK136" s="216">
        <f>ROUND(I136*H136,2)</f>
        <v>0</v>
      </c>
      <c r="BL136" s="17" t="s">
        <v>122</v>
      </c>
      <c r="BM136" s="215" t="s">
        <v>262</v>
      </c>
    </row>
    <row r="137" s="2" customFormat="1">
      <c r="A137" s="38"/>
      <c r="B137" s="39"/>
      <c r="C137" s="40"/>
      <c r="D137" s="217" t="s">
        <v>124</v>
      </c>
      <c r="E137" s="40"/>
      <c r="F137" s="218" t="s">
        <v>263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124</v>
      </c>
      <c r="AU137" s="17" t="s">
        <v>81</v>
      </c>
    </row>
    <row r="138" s="14" customFormat="1">
      <c r="A138" s="14"/>
      <c r="B138" s="233"/>
      <c r="C138" s="234"/>
      <c r="D138" s="224" t="s">
        <v>126</v>
      </c>
      <c r="E138" s="235" t="s">
        <v>19</v>
      </c>
      <c r="F138" s="236" t="s">
        <v>264</v>
      </c>
      <c r="G138" s="234"/>
      <c r="H138" s="237">
        <v>1520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3" t="s">
        <v>126</v>
      </c>
      <c r="AU138" s="243" t="s">
        <v>81</v>
      </c>
      <c r="AV138" s="14" t="s">
        <v>81</v>
      </c>
      <c r="AW138" s="14" t="s">
        <v>33</v>
      </c>
      <c r="AX138" s="14" t="s">
        <v>79</v>
      </c>
      <c r="AY138" s="243" t="s">
        <v>115</v>
      </c>
    </row>
    <row r="139" s="12" customFormat="1" ht="22.8" customHeight="1">
      <c r="A139" s="12"/>
      <c r="B139" s="188"/>
      <c r="C139" s="189"/>
      <c r="D139" s="190" t="s">
        <v>70</v>
      </c>
      <c r="E139" s="202" t="s">
        <v>173</v>
      </c>
      <c r="F139" s="202" t="s">
        <v>202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SUM(P140:P145)</f>
        <v>0</v>
      </c>
      <c r="Q139" s="196"/>
      <c r="R139" s="197">
        <f>SUM(R140:R145)</f>
        <v>1.9871999999999999</v>
      </c>
      <c r="S139" s="196"/>
      <c r="T139" s="198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79</v>
      </c>
      <c r="AT139" s="200" t="s">
        <v>70</v>
      </c>
      <c r="AU139" s="200" t="s">
        <v>79</v>
      </c>
      <c r="AY139" s="199" t="s">
        <v>115</v>
      </c>
      <c r="BK139" s="201">
        <f>SUM(BK140:BK145)</f>
        <v>0</v>
      </c>
    </row>
    <row r="140" s="2" customFormat="1" ht="16.5" customHeight="1">
      <c r="A140" s="38"/>
      <c r="B140" s="39"/>
      <c r="C140" s="204" t="s">
        <v>217</v>
      </c>
      <c r="D140" s="204" t="s">
        <v>117</v>
      </c>
      <c r="E140" s="205" t="s">
        <v>210</v>
      </c>
      <c r="F140" s="206" t="s">
        <v>211</v>
      </c>
      <c r="G140" s="207" t="s">
        <v>176</v>
      </c>
      <c r="H140" s="208">
        <v>2880</v>
      </c>
      <c r="I140" s="209"/>
      <c r="J140" s="210">
        <f>ROUND(I140*H140,2)</f>
        <v>0</v>
      </c>
      <c r="K140" s="206" t="s">
        <v>121</v>
      </c>
      <c r="L140" s="44"/>
      <c r="M140" s="211" t="s">
        <v>19</v>
      </c>
      <c r="N140" s="212" t="s">
        <v>42</v>
      </c>
      <c r="O140" s="84"/>
      <c r="P140" s="213">
        <f>O140*H140</f>
        <v>0</v>
      </c>
      <c r="Q140" s="213">
        <v>0.00068999999999999997</v>
      </c>
      <c r="R140" s="213">
        <f>Q140*H140</f>
        <v>1.9871999999999999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122</v>
      </c>
      <c r="AT140" s="215" t="s">
        <v>117</v>
      </c>
      <c r="AU140" s="215" t="s">
        <v>81</v>
      </c>
      <c r="AY140" s="17" t="s">
        <v>115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79</v>
      </c>
      <c r="BK140" s="216">
        <f>ROUND(I140*H140,2)</f>
        <v>0</v>
      </c>
      <c r="BL140" s="17" t="s">
        <v>122</v>
      </c>
      <c r="BM140" s="215" t="s">
        <v>212</v>
      </c>
    </row>
    <row r="141" s="2" customFormat="1">
      <c r="A141" s="38"/>
      <c r="B141" s="39"/>
      <c r="C141" s="40"/>
      <c r="D141" s="217" t="s">
        <v>124</v>
      </c>
      <c r="E141" s="40"/>
      <c r="F141" s="218" t="s">
        <v>213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124</v>
      </c>
      <c r="AU141" s="17" t="s">
        <v>81</v>
      </c>
    </row>
    <row r="142" s="14" customFormat="1">
      <c r="A142" s="14"/>
      <c r="B142" s="233"/>
      <c r="C142" s="234"/>
      <c r="D142" s="224" t="s">
        <v>126</v>
      </c>
      <c r="E142" s="235" t="s">
        <v>19</v>
      </c>
      <c r="F142" s="236" t="s">
        <v>265</v>
      </c>
      <c r="G142" s="234"/>
      <c r="H142" s="237">
        <v>2880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126</v>
      </c>
      <c r="AU142" s="243" t="s">
        <v>81</v>
      </c>
      <c r="AV142" s="14" t="s">
        <v>81</v>
      </c>
      <c r="AW142" s="14" t="s">
        <v>33</v>
      </c>
      <c r="AX142" s="14" t="s">
        <v>79</v>
      </c>
      <c r="AY142" s="243" t="s">
        <v>115</v>
      </c>
    </row>
    <row r="143" s="2" customFormat="1" ht="16.5" customHeight="1">
      <c r="A143" s="38"/>
      <c r="B143" s="39"/>
      <c r="C143" s="204" t="s">
        <v>225</v>
      </c>
      <c r="D143" s="204" t="s">
        <v>117</v>
      </c>
      <c r="E143" s="205" t="s">
        <v>266</v>
      </c>
      <c r="F143" s="206" t="s">
        <v>267</v>
      </c>
      <c r="G143" s="207" t="s">
        <v>185</v>
      </c>
      <c r="H143" s="208">
        <v>1188</v>
      </c>
      <c r="I143" s="209"/>
      <c r="J143" s="210">
        <f>ROUND(I143*H143,2)</f>
        <v>0</v>
      </c>
      <c r="K143" s="206" t="s">
        <v>121</v>
      </c>
      <c r="L143" s="44"/>
      <c r="M143" s="211" t="s">
        <v>19</v>
      </c>
      <c r="N143" s="212" t="s">
        <v>42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122</v>
      </c>
      <c r="AT143" s="215" t="s">
        <v>117</v>
      </c>
      <c r="AU143" s="215" t="s">
        <v>81</v>
      </c>
      <c r="AY143" s="17" t="s">
        <v>115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79</v>
      </c>
      <c r="BK143" s="216">
        <f>ROUND(I143*H143,2)</f>
        <v>0</v>
      </c>
      <c r="BL143" s="17" t="s">
        <v>122</v>
      </c>
      <c r="BM143" s="215" t="s">
        <v>268</v>
      </c>
    </row>
    <row r="144" s="2" customFormat="1">
      <c r="A144" s="38"/>
      <c r="B144" s="39"/>
      <c r="C144" s="40"/>
      <c r="D144" s="217" t="s">
        <v>124</v>
      </c>
      <c r="E144" s="40"/>
      <c r="F144" s="218" t="s">
        <v>269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124</v>
      </c>
      <c r="AU144" s="17" t="s">
        <v>81</v>
      </c>
    </row>
    <row r="145" s="14" customFormat="1">
      <c r="A145" s="14"/>
      <c r="B145" s="233"/>
      <c r="C145" s="234"/>
      <c r="D145" s="224" t="s">
        <v>126</v>
      </c>
      <c r="E145" s="235" t="s">
        <v>19</v>
      </c>
      <c r="F145" s="236" t="s">
        <v>270</v>
      </c>
      <c r="G145" s="234"/>
      <c r="H145" s="237">
        <v>1188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3" t="s">
        <v>126</v>
      </c>
      <c r="AU145" s="243" t="s">
        <v>81</v>
      </c>
      <c r="AV145" s="14" t="s">
        <v>81</v>
      </c>
      <c r="AW145" s="14" t="s">
        <v>33</v>
      </c>
      <c r="AX145" s="14" t="s">
        <v>79</v>
      </c>
      <c r="AY145" s="243" t="s">
        <v>115</v>
      </c>
    </row>
    <row r="146" s="12" customFormat="1" ht="22.8" customHeight="1">
      <c r="A146" s="12"/>
      <c r="B146" s="188"/>
      <c r="C146" s="189"/>
      <c r="D146" s="190" t="s">
        <v>70</v>
      </c>
      <c r="E146" s="202" t="s">
        <v>271</v>
      </c>
      <c r="F146" s="202" t="s">
        <v>272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SUM(P147:P164)</f>
        <v>0</v>
      </c>
      <c r="Q146" s="196"/>
      <c r="R146" s="197">
        <f>SUM(R147:R164)</f>
        <v>0</v>
      </c>
      <c r="S146" s="196"/>
      <c r="T146" s="198">
        <f>SUM(T147:T164)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9" t="s">
        <v>79</v>
      </c>
      <c r="AT146" s="200" t="s">
        <v>70</v>
      </c>
      <c r="AU146" s="200" t="s">
        <v>79</v>
      </c>
      <c r="AY146" s="199" t="s">
        <v>115</v>
      </c>
      <c r="BK146" s="201">
        <f>SUM(BK147:BK164)</f>
        <v>0</v>
      </c>
    </row>
    <row r="147" s="2" customFormat="1" ht="24.15" customHeight="1">
      <c r="A147" s="38"/>
      <c r="B147" s="39"/>
      <c r="C147" s="204" t="s">
        <v>273</v>
      </c>
      <c r="D147" s="204" t="s">
        <v>117</v>
      </c>
      <c r="E147" s="205" t="s">
        <v>274</v>
      </c>
      <c r="F147" s="206" t="s">
        <v>275</v>
      </c>
      <c r="G147" s="207" t="s">
        <v>150</v>
      </c>
      <c r="H147" s="208">
        <v>1349.5</v>
      </c>
      <c r="I147" s="209"/>
      <c r="J147" s="210">
        <f>ROUND(I147*H147,2)</f>
        <v>0</v>
      </c>
      <c r="K147" s="206" t="s">
        <v>121</v>
      </c>
      <c r="L147" s="44"/>
      <c r="M147" s="211" t="s">
        <v>19</v>
      </c>
      <c r="N147" s="212" t="s">
        <v>42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122</v>
      </c>
      <c r="AT147" s="215" t="s">
        <v>117</v>
      </c>
      <c r="AU147" s="215" t="s">
        <v>81</v>
      </c>
      <c r="AY147" s="17" t="s">
        <v>115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79</v>
      </c>
      <c r="BK147" s="216">
        <f>ROUND(I147*H147,2)</f>
        <v>0</v>
      </c>
      <c r="BL147" s="17" t="s">
        <v>122</v>
      </c>
      <c r="BM147" s="215" t="s">
        <v>276</v>
      </c>
    </row>
    <row r="148" s="2" customFormat="1">
      <c r="A148" s="38"/>
      <c r="B148" s="39"/>
      <c r="C148" s="40"/>
      <c r="D148" s="217" t="s">
        <v>124</v>
      </c>
      <c r="E148" s="40"/>
      <c r="F148" s="218" t="s">
        <v>277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124</v>
      </c>
      <c r="AU148" s="17" t="s">
        <v>81</v>
      </c>
    </row>
    <row r="149" s="14" customFormat="1">
      <c r="A149" s="14"/>
      <c r="B149" s="233"/>
      <c r="C149" s="234"/>
      <c r="D149" s="224" t="s">
        <v>126</v>
      </c>
      <c r="E149" s="235" t="s">
        <v>19</v>
      </c>
      <c r="F149" s="236" t="s">
        <v>278</v>
      </c>
      <c r="G149" s="234"/>
      <c r="H149" s="237">
        <v>1200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3" t="s">
        <v>126</v>
      </c>
      <c r="AU149" s="243" t="s">
        <v>81</v>
      </c>
      <c r="AV149" s="14" t="s">
        <v>81</v>
      </c>
      <c r="AW149" s="14" t="s">
        <v>33</v>
      </c>
      <c r="AX149" s="14" t="s">
        <v>71</v>
      </c>
      <c r="AY149" s="243" t="s">
        <v>115</v>
      </c>
    </row>
    <row r="150" s="14" customFormat="1">
      <c r="A150" s="14"/>
      <c r="B150" s="233"/>
      <c r="C150" s="234"/>
      <c r="D150" s="224" t="s">
        <v>126</v>
      </c>
      <c r="E150" s="235" t="s">
        <v>19</v>
      </c>
      <c r="F150" s="236" t="s">
        <v>279</v>
      </c>
      <c r="G150" s="234"/>
      <c r="H150" s="237">
        <v>149.5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3" t="s">
        <v>126</v>
      </c>
      <c r="AU150" s="243" t="s">
        <v>81</v>
      </c>
      <c r="AV150" s="14" t="s">
        <v>81</v>
      </c>
      <c r="AW150" s="14" t="s">
        <v>33</v>
      </c>
      <c r="AX150" s="14" t="s">
        <v>71</v>
      </c>
      <c r="AY150" s="243" t="s">
        <v>115</v>
      </c>
    </row>
    <row r="151" s="15" customFormat="1">
      <c r="A151" s="15"/>
      <c r="B151" s="244"/>
      <c r="C151" s="245"/>
      <c r="D151" s="224" t="s">
        <v>126</v>
      </c>
      <c r="E151" s="246" t="s">
        <v>19</v>
      </c>
      <c r="F151" s="247" t="s">
        <v>130</v>
      </c>
      <c r="G151" s="245"/>
      <c r="H151" s="248">
        <v>1349.5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4" t="s">
        <v>126</v>
      </c>
      <c r="AU151" s="254" t="s">
        <v>81</v>
      </c>
      <c r="AV151" s="15" t="s">
        <v>122</v>
      </c>
      <c r="AW151" s="15" t="s">
        <v>33</v>
      </c>
      <c r="AX151" s="15" t="s">
        <v>79</v>
      </c>
      <c r="AY151" s="254" t="s">
        <v>115</v>
      </c>
    </row>
    <row r="152" s="2" customFormat="1" ht="24.15" customHeight="1">
      <c r="A152" s="38"/>
      <c r="B152" s="39"/>
      <c r="C152" s="204" t="s">
        <v>280</v>
      </c>
      <c r="D152" s="204" t="s">
        <v>117</v>
      </c>
      <c r="E152" s="205" t="s">
        <v>281</v>
      </c>
      <c r="F152" s="206" t="s">
        <v>282</v>
      </c>
      <c r="G152" s="207" t="s">
        <v>150</v>
      </c>
      <c r="H152" s="208">
        <v>13640.5</v>
      </c>
      <c r="I152" s="209"/>
      <c r="J152" s="210">
        <f>ROUND(I152*H152,2)</f>
        <v>0</v>
      </c>
      <c r="K152" s="206" t="s">
        <v>121</v>
      </c>
      <c r="L152" s="44"/>
      <c r="M152" s="211" t="s">
        <v>19</v>
      </c>
      <c r="N152" s="212" t="s">
        <v>42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122</v>
      </c>
      <c r="AT152" s="215" t="s">
        <v>117</v>
      </c>
      <c r="AU152" s="215" t="s">
        <v>81</v>
      </c>
      <c r="AY152" s="17" t="s">
        <v>115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79</v>
      </c>
      <c r="BK152" s="216">
        <f>ROUND(I152*H152,2)</f>
        <v>0</v>
      </c>
      <c r="BL152" s="17" t="s">
        <v>122</v>
      </c>
      <c r="BM152" s="215" t="s">
        <v>283</v>
      </c>
    </row>
    <row r="153" s="2" customFormat="1">
      <c r="A153" s="38"/>
      <c r="B153" s="39"/>
      <c r="C153" s="40"/>
      <c r="D153" s="217" t="s">
        <v>124</v>
      </c>
      <c r="E153" s="40"/>
      <c r="F153" s="218" t="s">
        <v>284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124</v>
      </c>
      <c r="AU153" s="17" t="s">
        <v>81</v>
      </c>
    </row>
    <row r="154" s="13" customFormat="1">
      <c r="A154" s="13"/>
      <c r="B154" s="222"/>
      <c r="C154" s="223"/>
      <c r="D154" s="224" t="s">
        <v>126</v>
      </c>
      <c r="E154" s="225" t="s">
        <v>19</v>
      </c>
      <c r="F154" s="226" t="s">
        <v>285</v>
      </c>
      <c r="G154" s="223"/>
      <c r="H154" s="225" t="s">
        <v>19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126</v>
      </c>
      <c r="AU154" s="232" t="s">
        <v>81</v>
      </c>
      <c r="AV154" s="13" t="s">
        <v>79</v>
      </c>
      <c r="AW154" s="13" t="s">
        <v>33</v>
      </c>
      <c r="AX154" s="13" t="s">
        <v>71</v>
      </c>
      <c r="AY154" s="232" t="s">
        <v>115</v>
      </c>
    </row>
    <row r="155" s="14" customFormat="1">
      <c r="A155" s="14"/>
      <c r="B155" s="233"/>
      <c r="C155" s="234"/>
      <c r="D155" s="224" t="s">
        <v>126</v>
      </c>
      <c r="E155" s="235" t="s">
        <v>19</v>
      </c>
      <c r="F155" s="236" t="s">
        <v>286</v>
      </c>
      <c r="G155" s="234"/>
      <c r="H155" s="237">
        <v>10800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126</v>
      </c>
      <c r="AU155" s="243" t="s">
        <v>81</v>
      </c>
      <c r="AV155" s="14" t="s">
        <v>81</v>
      </c>
      <c r="AW155" s="14" t="s">
        <v>33</v>
      </c>
      <c r="AX155" s="14" t="s">
        <v>71</v>
      </c>
      <c r="AY155" s="243" t="s">
        <v>115</v>
      </c>
    </row>
    <row r="156" s="13" customFormat="1">
      <c r="A156" s="13"/>
      <c r="B156" s="222"/>
      <c r="C156" s="223"/>
      <c r="D156" s="224" t="s">
        <v>126</v>
      </c>
      <c r="E156" s="225" t="s">
        <v>19</v>
      </c>
      <c r="F156" s="226" t="s">
        <v>287</v>
      </c>
      <c r="G156" s="223"/>
      <c r="H156" s="225" t="s">
        <v>19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126</v>
      </c>
      <c r="AU156" s="232" t="s">
        <v>81</v>
      </c>
      <c r="AV156" s="13" t="s">
        <v>79</v>
      </c>
      <c r="AW156" s="13" t="s">
        <v>33</v>
      </c>
      <c r="AX156" s="13" t="s">
        <v>71</v>
      </c>
      <c r="AY156" s="232" t="s">
        <v>115</v>
      </c>
    </row>
    <row r="157" s="14" customFormat="1">
      <c r="A157" s="14"/>
      <c r="B157" s="233"/>
      <c r="C157" s="234"/>
      <c r="D157" s="224" t="s">
        <v>126</v>
      </c>
      <c r="E157" s="235" t="s">
        <v>19</v>
      </c>
      <c r="F157" s="236" t="s">
        <v>288</v>
      </c>
      <c r="G157" s="234"/>
      <c r="H157" s="237">
        <v>2840.5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3" t="s">
        <v>126</v>
      </c>
      <c r="AU157" s="243" t="s">
        <v>81</v>
      </c>
      <c r="AV157" s="14" t="s">
        <v>81</v>
      </c>
      <c r="AW157" s="14" t="s">
        <v>33</v>
      </c>
      <c r="AX157" s="14" t="s">
        <v>71</v>
      </c>
      <c r="AY157" s="243" t="s">
        <v>115</v>
      </c>
    </row>
    <row r="158" s="15" customFormat="1">
      <c r="A158" s="15"/>
      <c r="B158" s="244"/>
      <c r="C158" s="245"/>
      <c r="D158" s="224" t="s">
        <v>126</v>
      </c>
      <c r="E158" s="246" t="s">
        <v>19</v>
      </c>
      <c r="F158" s="247" t="s">
        <v>130</v>
      </c>
      <c r="G158" s="245"/>
      <c r="H158" s="248">
        <v>13640.5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4" t="s">
        <v>126</v>
      </c>
      <c r="AU158" s="254" t="s">
        <v>81</v>
      </c>
      <c r="AV158" s="15" t="s">
        <v>122</v>
      </c>
      <c r="AW158" s="15" t="s">
        <v>33</v>
      </c>
      <c r="AX158" s="15" t="s">
        <v>79</v>
      </c>
      <c r="AY158" s="254" t="s">
        <v>115</v>
      </c>
    </row>
    <row r="159" s="2" customFormat="1" ht="24.15" customHeight="1">
      <c r="A159" s="38"/>
      <c r="B159" s="39"/>
      <c r="C159" s="204" t="s">
        <v>289</v>
      </c>
      <c r="D159" s="204" t="s">
        <v>117</v>
      </c>
      <c r="E159" s="205" t="s">
        <v>290</v>
      </c>
      <c r="F159" s="206" t="s">
        <v>149</v>
      </c>
      <c r="G159" s="207" t="s">
        <v>150</v>
      </c>
      <c r="H159" s="208">
        <v>1200</v>
      </c>
      <c r="I159" s="209"/>
      <c r="J159" s="210">
        <f>ROUND(I159*H159,2)</f>
        <v>0</v>
      </c>
      <c r="K159" s="206" t="s">
        <v>121</v>
      </c>
      <c r="L159" s="44"/>
      <c r="M159" s="211" t="s">
        <v>19</v>
      </c>
      <c r="N159" s="212" t="s">
        <v>42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122</v>
      </c>
      <c r="AT159" s="215" t="s">
        <v>117</v>
      </c>
      <c r="AU159" s="215" t="s">
        <v>81</v>
      </c>
      <c r="AY159" s="17" t="s">
        <v>115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79</v>
      </c>
      <c r="BK159" s="216">
        <f>ROUND(I159*H159,2)</f>
        <v>0</v>
      </c>
      <c r="BL159" s="17" t="s">
        <v>122</v>
      </c>
      <c r="BM159" s="215" t="s">
        <v>291</v>
      </c>
    </row>
    <row r="160" s="2" customFormat="1">
      <c r="A160" s="38"/>
      <c r="B160" s="39"/>
      <c r="C160" s="40"/>
      <c r="D160" s="217" t="s">
        <v>124</v>
      </c>
      <c r="E160" s="40"/>
      <c r="F160" s="218" t="s">
        <v>292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124</v>
      </c>
      <c r="AU160" s="17" t="s">
        <v>81</v>
      </c>
    </row>
    <row r="161" s="14" customFormat="1">
      <c r="A161" s="14"/>
      <c r="B161" s="233"/>
      <c r="C161" s="234"/>
      <c r="D161" s="224" t="s">
        <v>126</v>
      </c>
      <c r="E161" s="235" t="s">
        <v>19</v>
      </c>
      <c r="F161" s="236" t="s">
        <v>278</v>
      </c>
      <c r="G161" s="234"/>
      <c r="H161" s="237">
        <v>1200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126</v>
      </c>
      <c r="AU161" s="243" t="s">
        <v>81</v>
      </c>
      <c r="AV161" s="14" t="s">
        <v>81</v>
      </c>
      <c r="AW161" s="14" t="s">
        <v>33</v>
      </c>
      <c r="AX161" s="14" t="s">
        <v>79</v>
      </c>
      <c r="AY161" s="243" t="s">
        <v>115</v>
      </c>
    </row>
    <row r="162" s="2" customFormat="1" ht="24.15" customHeight="1">
      <c r="A162" s="38"/>
      <c r="B162" s="39"/>
      <c r="C162" s="204" t="s">
        <v>293</v>
      </c>
      <c r="D162" s="204" t="s">
        <v>117</v>
      </c>
      <c r="E162" s="205" t="s">
        <v>294</v>
      </c>
      <c r="F162" s="206" t="s">
        <v>295</v>
      </c>
      <c r="G162" s="207" t="s">
        <v>150</v>
      </c>
      <c r="H162" s="208">
        <v>149.5</v>
      </c>
      <c r="I162" s="209"/>
      <c r="J162" s="210">
        <f>ROUND(I162*H162,2)</f>
        <v>0</v>
      </c>
      <c r="K162" s="206" t="s">
        <v>121</v>
      </c>
      <c r="L162" s="44"/>
      <c r="M162" s="211" t="s">
        <v>19</v>
      </c>
      <c r="N162" s="212" t="s">
        <v>42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122</v>
      </c>
      <c r="AT162" s="215" t="s">
        <v>117</v>
      </c>
      <c r="AU162" s="215" t="s">
        <v>81</v>
      </c>
      <c r="AY162" s="17" t="s">
        <v>115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79</v>
      </c>
      <c r="BK162" s="216">
        <f>ROUND(I162*H162,2)</f>
        <v>0</v>
      </c>
      <c r="BL162" s="17" t="s">
        <v>122</v>
      </c>
      <c r="BM162" s="215" t="s">
        <v>296</v>
      </c>
    </row>
    <row r="163" s="2" customFormat="1">
      <c r="A163" s="38"/>
      <c r="B163" s="39"/>
      <c r="C163" s="40"/>
      <c r="D163" s="217" t="s">
        <v>124</v>
      </c>
      <c r="E163" s="40"/>
      <c r="F163" s="218" t="s">
        <v>297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124</v>
      </c>
      <c r="AU163" s="17" t="s">
        <v>81</v>
      </c>
    </row>
    <row r="164" s="14" customFormat="1">
      <c r="A164" s="14"/>
      <c r="B164" s="233"/>
      <c r="C164" s="234"/>
      <c r="D164" s="224" t="s">
        <v>126</v>
      </c>
      <c r="E164" s="235" t="s">
        <v>19</v>
      </c>
      <c r="F164" s="236" t="s">
        <v>279</v>
      </c>
      <c r="G164" s="234"/>
      <c r="H164" s="237">
        <v>149.5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3" t="s">
        <v>126</v>
      </c>
      <c r="AU164" s="243" t="s">
        <v>81</v>
      </c>
      <c r="AV164" s="14" t="s">
        <v>81</v>
      </c>
      <c r="AW164" s="14" t="s">
        <v>33</v>
      </c>
      <c r="AX164" s="14" t="s">
        <v>79</v>
      </c>
      <c r="AY164" s="243" t="s">
        <v>115</v>
      </c>
    </row>
    <row r="165" s="12" customFormat="1" ht="22.8" customHeight="1">
      <c r="A165" s="12"/>
      <c r="B165" s="188"/>
      <c r="C165" s="189"/>
      <c r="D165" s="190" t="s">
        <v>70</v>
      </c>
      <c r="E165" s="202" t="s">
        <v>215</v>
      </c>
      <c r="F165" s="202" t="s">
        <v>216</v>
      </c>
      <c r="G165" s="189"/>
      <c r="H165" s="189"/>
      <c r="I165" s="192"/>
      <c r="J165" s="203">
        <f>BK165</f>
        <v>0</v>
      </c>
      <c r="K165" s="189"/>
      <c r="L165" s="194"/>
      <c r="M165" s="195"/>
      <c r="N165" s="196"/>
      <c r="O165" s="196"/>
      <c r="P165" s="197">
        <f>SUM(P166:P167)</f>
        <v>0</v>
      </c>
      <c r="Q165" s="196"/>
      <c r="R165" s="197">
        <f>SUM(R166:R167)</f>
        <v>0</v>
      </c>
      <c r="S165" s="196"/>
      <c r="T165" s="198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9" t="s">
        <v>79</v>
      </c>
      <c r="AT165" s="200" t="s">
        <v>70</v>
      </c>
      <c r="AU165" s="200" t="s">
        <v>79</v>
      </c>
      <c r="AY165" s="199" t="s">
        <v>115</v>
      </c>
      <c r="BK165" s="201">
        <f>SUM(BK166:BK167)</f>
        <v>0</v>
      </c>
    </row>
    <row r="166" s="2" customFormat="1" ht="24.15" customHeight="1">
      <c r="A166" s="38"/>
      <c r="B166" s="39"/>
      <c r="C166" s="204" t="s">
        <v>7</v>
      </c>
      <c r="D166" s="204" t="s">
        <v>117</v>
      </c>
      <c r="E166" s="205" t="s">
        <v>218</v>
      </c>
      <c r="F166" s="206" t="s">
        <v>219</v>
      </c>
      <c r="G166" s="207" t="s">
        <v>150</v>
      </c>
      <c r="H166" s="208">
        <v>2</v>
      </c>
      <c r="I166" s="209"/>
      <c r="J166" s="210">
        <f>ROUND(I166*H166,2)</f>
        <v>0</v>
      </c>
      <c r="K166" s="206" t="s">
        <v>121</v>
      </c>
      <c r="L166" s="44"/>
      <c r="M166" s="211" t="s">
        <v>19</v>
      </c>
      <c r="N166" s="212" t="s">
        <v>42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122</v>
      </c>
      <c r="AT166" s="215" t="s">
        <v>117</v>
      </c>
      <c r="AU166" s="215" t="s">
        <v>81</v>
      </c>
      <c r="AY166" s="17" t="s">
        <v>115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79</v>
      </c>
      <c r="BK166" s="216">
        <f>ROUND(I166*H166,2)</f>
        <v>0</v>
      </c>
      <c r="BL166" s="17" t="s">
        <v>122</v>
      </c>
      <c r="BM166" s="215" t="s">
        <v>220</v>
      </c>
    </row>
    <row r="167" s="2" customFormat="1">
      <c r="A167" s="38"/>
      <c r="B167" s="39"/>
      <c r="C167" s="40"/>
      <c r="D167" s="217" t="s">
        <v>124</v>
      </c>
      <c r="E167" s="40"/>
      <c r="F167" s="218" t="s">
        <v>221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124</v>
      </c>
      <c r="AU167" s="17" t="s">
        <v>81</v>
      </c>
    </row>
    <row r="168" s="12" customFormat="1" ht="25.92" customHeight="1">
      <c r="A168" s="12"/>
      <c r="B168" s="188"/>
      <c r="C168" s="189"/>
      <c r="D168" s="190" t="s">
        <v>70</v>
      </c>
      <c r="E168" s="191" t="s">
        <v>167</v>
      </c>
      <c r="F168" s="191" t="s">
        <v>222</v>
      </c>
      <c r="G168" s="189"/>
      <c r="H168" s="189"/>
      <c r="I168" s="192"/>
      <c r="J168" s="193">
        <f>BK168</f>
        <v>0</v>
      </c>
      <c r="K168" s="189"/>
      <c r="L168" s="194"/>
      <c r="M168" s="195"/>
      <c r="N168" s="196"/>
      <c r="O168" s="196"/>
      <c r="P168" s="197">
        <f>P169</f>
        <v>0</v>
      </c>
      <c r="Q168" s="196"/>
      <c r="R168" s="197">
        <f>R169</f>
        <v>0.25999999999999995</v>
      </c>
      <c r="S168" s="196"/>
      <c r="T168" s="198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136</v>
      </c>
      <c r="AT168" s="200" t="s">
        <v>70</v>
      </c>
      <c r="AU168" s="200" t="s">
        <v>71</v>
      </c>
      <c r="AY168" s="199" t="s">
        <v>115</v>
      </c>
      <c r="BK168" s="201">
        <f>BK169</f>
        <v>0</v>
      </c>
    </row>
    <row r="169" s="12" customFormat="1" ht="22.8" customHeight="1">
      <c r="A169" s="12"/>
      <c r="B169" s="188"/>
      <c r="C169" s="189"/>
      <c r="D169" s="190" t="s">
        <v>70</v>
      </c>
      <c r="E169" s="202" t="s">
        <v>223</v>
      </c>
      <c r="F169" s="202" t="s">
        <v>224</v>
      </c>
      <c r="G169" s="189"/>
      <c r="H169" s="189"/>
      <c r="I169" s="192"/>
      <c r="J169" s="203">
        <f>BK169</f>
        <v>0</v>
      </c>
      <c r="K169" s="189"/>
      <c r="L169" s="194"/>
      <c r="M169" s="195"/>
      <c r="N169" s="196"/>
      <c r="O169" s="196"/>
      <c r="P169" s="197">
        <f>SUM(P170:P172)</f>
        <v>0</v>
      </c>
      <c r="Q169" s="196"/>
      <c r="R169" s="197">
        <f>SUM(R170:R172)</f>
        <v>0.25999999999999995</v>
      </c>
      <c r="S169" s="196"/>
      <c r="T169" s="198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9" t="s">
        <v>136</v>
      </c>
      <c r="AT169" s="200" t="s">
        <v>70</v>
      </c>
      <c r="AU169" s="200" t="s">
        <v>79</v>
      </c>
      <c r="AY169" s="199" t="s">
        <v>115</v>
      </c>
      <c r="BK169" s="201">
        <f>SUM(BK170:BK172)</f>
        <v>0</v>
      </c>
    </row>
    <row r="170" s="2" customFormat="1" ht="21.75" customHeight="1">
      <c r="A170" s="38"/>
      <c r="B170" s="39"/>
      <c r="C170" s="204" t="s">
        <v>298</v>
      </c>
      <c r="D170" s="204" t="s">
        <v>117</v>
      </c>
      <c r="E170" s="205" t="s">
        <v>226</v>
      </c>
      <c r="F170" s="206" t="s">
        <v>227</v>
      </c>
      <c r="G170" s="207" t="s">
        <v>185</v>
      </c>
      <c r="H170" s="208">
        <v>500</v>
      </c>
      <c r="I170" s="209"/>
      <c r="J170" s="210">
        <f>ROUND(I170*H170,2)</f>
        <v>0</v>
      </c>
      <c r="K170" s="206" t="s">
        <v>121</v>
      </c>
      <c r="L170" s="44"/>
      <c r="M170" s="211" t="s">
        <v>19</v>
      </c>
      <c r="N170" s="212" t="s">
        <v>42</v>
      </c>
      <c r="O170" s="84"/>
      <c r="P170" s="213">
        <f>O170*H170</f>
        <v>0</v>
      </c>
      <c r="Q170" s="213">
        <v>0.00051999999999999995</v>
      </c>
      <c r="R170" s="213">
        <f>Q170*H170</f>
        <v>0.25999999999999995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228</v>
      </c>
      <c r="AT170" s="215" t="s">
        <v>117</v>
      </c>
      <c r="AU170" s="215" t="s">
        <v>81</v>
      </c>
      <c r="AY170" s="17" t="s">
        <v>115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79</v>
      </c>
      <c r="BK170" s="216">
        <f>ROUND(I170*H170,2)</f>
        <v>0</v>
      </c>
      <c r="BL170" s="17" t="s">
        <v>228</v>
      </c>
      <c r="BM170" s="215" t="s">
        <v>229</v>
      </c>
    </row>
    <row r="171" s="2" customFormat="1">
      <c r="A171" s="38"/>
      <c r="B171" s="39"/>
      <c r="C171" s="40"/>
      <c r="D171" s="217" t="s">
        <v>124</v>
      </c>
      <c r="E171" s="40"/>
      <c r="F171" s="218" t="s">
        <v>230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124</v>
      </c>
      <c r="AU171" s="17" t="s">
        <v>81</v>
      </c>
    </row>
    <row r="172" s="14" customFormat="1">
      <c r="A172" s="14"/>
      <c r="B172" s="233"/>
      <c r="C172" s="234"/>
      <c r="D172" s="224" t="s">
        <v>126</v>
      </c>
      <c r="E172" s="235" t="s">
        <v>19</v>
      </c>
      <c r="F172" s="236" t="s">
        <v>299</v>
      </c>
      <c r="G172" s="234"/>
      <c r="H172" s="237">
        <v>500</v>
      </c>
      <c r="I172" s="238"/>
      <c r="J172" s="234"/>
      <c r="K172" s="234"/>
      <c r="L172" s="239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3" t="s">
        <v>126</v>
      </c>
      <c r="AU172" s="243" t="s">
        <v>81</v>
      </c>
      <c r="AV172" s="14" t="s">
        <v>81</v>
      </c>
      <c r="AW172" s="14" t="s">
        <v>33</v>
      </c>
      <c r="AX172" s="14" t="s">
        <v>79</v>
      </c>
      <c r="AY172" s="243" t="s">
        <v>115</v>
      </c>
    </row>
    <row r="173" s="2" customFormat="1" ht="6.96" customHeight="1">
      <c r="A173" s="38"/>
      <c r="B173" s="59"/>
      <c r="C173" s="60"/>
      <c r="D173" s="60"/>
      <c r="E173" s="60"/>
      <c r="F173" s="60"/>
      <c r="G173" s="60"/>
      <c r="H173" s="60"/>
      <c r="I173" s="60"/>
      <c r="J173" s="60"/>
      <c r="K173" s="60"/>
      <c r="L173" s="44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sheetProtection sheet="1" autoFilter="0" formatColumns="0" formatRows="0" objects="1" scenarios="1" spinCount="100000" saltValue="fBOwh1v5jhX3NJayylqjvO1/ZsMQd8HnAR7Y9afrvNvOA2oyGIDrcWfDNjVjXHD1CVPL9l4IJQidxWkoDsUufA==" hashValue="PmGrVaNUvMcsUnk8M8wid8hCd5rMY+kiPyKwXCfRGgDH/dhaR0WNA8ioPu9c9HwJxHnb0mUeu7cH1rwUOFAj5Q==" algorithmName="SHA-512" password="CC35"/>
  <autoFilter ref="C86:K17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3107225"/>
    <hyperlink ref="F94" r:id="rId2" display="https://podminky.urs.cz/item/CS_URS_2024_02/113154543"/>
    <hyperlink ref="F98" r:id="rId3" display="https://podminky.urs.cz/item/CS_URS_2024_02/122252206"/>
    <hyperlink ref="F104" r:id="rId4" display="https://podminky.urs.cz/item/CS_URS_2024_02/129001101"/>
    <hyperlink ref="F107" r:id="rId5" display="https://podminky.urs.cz/item/CS_URS_2024_02/162751117"/>
    <hyperlink ref="F110" r:id="rId6" display="https://podminky.urs.cz/item/CS_URS_2024_02/162751119"/>
    <hyperlink ref="F113" r:id="rId7" display="https://podminky.urs.cz/item/CS_URS_2024_02/171201231"/>
    <hyperlink ref="F117" r:id="rId8" display="https://podminky.urs.cz/item/CS_URS_2024_02/171251201"/>
    <hyperlink ref="F120" r:id="rId9" display="https://podminky.urs.cz/item/CS_URS_2024_02/175111101"/>
    <hyperlink ref="F126" r:id="rId10" display="https://podminky.urs.cz/item/CS_URS_2024_02/181152302"/>
    <hyperlink ref="F131" r:id="rId11" display="https://podminky.urs.cz/item/CS_URS_2024_02/564871116"/>
    <hyperlink ref="F137" r:id="rId12" display="https://podminky.urs.cz/item/CS_URS_2024_02/567134111"/>
    <hyperlink ref="F141" r:id="rId13" display="https://podminky.urs.cz/item/CS_URS_2024_02/919726123"/>
    <hyperlink ref="F144" r:id="rId14" display="https://podminky.urs.cz/item/CS_URS_2024_02/919735111"/>
    <hyperlink ref="F148" r:id="rId15" display="https://podminky.urs.cz/item/CS_URS_2024_02/997221551"/>
    <hyperlink ref="F153" r:id="rId16" display="https://podminky.urs.cz/item/CS_URS_2024_02/997221559"/>
    <hyperlink ref="F160" r:id="rId17" display="https://podminky.urs.cz/item/CS_URS_2024_02/997221873"/>
    <hyperlink ref="F163" r:id="rId18" display="https://podminky.urs.cz/item/CS_URS_2024_02/997221875"/>
    <hyperlink ref="F167" r:id="rId19" display="https://podminky.urs.cz/item/CS_URS_2024_02/998225111"/>
    <hyperlink ref="F171" r:id="rId20" display="https://podminky.urs.cz/item/CS_URS_2024_02/460671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Kadlecová</dc:creator>
  <cp:lastModifiedBy>Hana Kadlecová</cp:lastModifiedBy>
  <dcterms:created xsi:type="dcterms:W3CDTF">2024-09-12T12:05:05Z</dcterms:created>
  <dcterms:modified xsi:type="dcterms:W3CDTF">2024-09-12T12:05:08Z</dcterms:modified>
</cp:coreProperties>
</file>